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dres_Muñiz\Desktop\INFORMES\Formatos Trimestrales\Informes Trimestrales 2020\"/>
    </mc:Choice>
  </mc:AlternateContent>
  <bookViews>
    <workbookView xWindow="0" yWindow="0" windowWidth="28800" windowHeight="11700" firstSheet="1" activeTab="6"/>
  </bookViews>
  <sheets>
    <sheet name="FORMATO 1 " sheetId="1" r:id="rId1"/>
    <sheet name="FORMATO 2 " sheetId="2" r:id="rId2"/>
    <sheet name="FORMATO 3 " sheetId="3" r:id="rId3"/>
    <sheet name="FORMATO 4 " sheetId="4" r:id="rId4"/>
    <sheet name="FORMATO 5 " sheetId="5" r:id="rId5"/>
    <sheet name="FORMATO 6 " sheetId="6" r:id="rId6"/>
    <sheet name="FORMATO 7 " sheetId="7" r:id="rId7"/>
  </sheets>
  <definedNames>
    <definedName name="_xlnm.Print_Area" localSheetId="0">'FORMATO 1 '!$A$1:$Q$41</definedName>
    <definedName name="_xlnm.Print_Area" localSheetId="2">'FORMATO 3 '!$A$1:$P$46</definedName>
    <definedName name="_xlnm.Print_Area" localSheetId="3">'FORMATO 4 '!$A$1:$L$50</definedName>
    <definedName name="_xlnm.Print_Area" localSheetId="4">'FORMATO 5 '!$A$1:$K$25</definedName>
    <definedName name="_xlnm.Print_Area" localSheetId="6">'FORMATO 7 '!$A$1:$T$36</definedName>
    <definedName name="Z_8EA58AF3_E87D_42A9_9890_AE18CCA466EF_.wvu.Rows" localSheetId="3" hidden="1">'FORMATO 4 '!$1:$3</definedName>
    <definedName name="Z_8EA58AF3_E87D_42A9_9890_AE18CCA466EF_.wvu.Rows" localSheetId="5" hidden="1">'FORMATO 6 '!$1:$3</definedName>
  </definedNames>
  <calcPr calcId="162913"/>
  <customWorkbookViews>
    <customWorkbookView name="Formato I" guid="{8EA58AF3-E87D-42A9-9890-AE18CCA466EF}" includePrintSettings="0" maximized="1" windowWidth="1440" windowHeight="71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58" i="6" l="1"/>
  <c r="H58" i="6"/>
  <c r="K22" i="5"/>
  <c r="F22" i="5"/>
  <c r="A21" i="5"/>
  <c r="E42" i="3"/>
  <c r="M42" i="3" l="1"/>
  <c r="P40" i="3"/>
  <c r="P38" i="3"/>
  <c r="P36" i="3"/>
  <c r="P34" i="3"/>
  <c r="P32" i="3"/>
  <c r="P30" i="3"/>
  <c r="P28" i="3"/>
  <c r="P26" i="3"/>
  <c r="P22" i="3"/>
  <c r="P20" i="3"/>
  <c r="P18" i="3"/>
  <c r="P16" i="3"/>
  <c r="P14" i="3"/>
  <c r="P12" i="3"/>
  <c r="P24" i="3"/>
  <c r="I20" i="3"/>
  <c r="I18" i="3"/>
  <c r="I16" i="3"/>
  <c r="I14" i="3"/>
  <c r="I12" i="3"/>
  <c r="A12" i="5" l="1"/>
  <c r="A13" i="5" s="1"/>
  <c r="A14" i="5" s="1"/>
  <c r="A15" i="5" s="1"/>
  <c r="A16" i="5" s="1"/>
  <c r="A17" i="5" s="1"/>
  <c r="A18" i="5" s="1"/>
  <c r="A19" i="5" s="1"/>
  <c r="A20" i="5" s="1"/>
  <c r="A20" i="3"/>
  <c r="A18" i="3"/>
  <c r="A16" i="3"/>
  <c r="A14" i="3"/>
  <c r="G20" i="3"/>
  <c r="E45" i="4"/>
  <c r="K42" i="2"/>
  <c r="E42" i="2"/>
  <c r="A20" i="2"/>
  <c r="A18" i="2"/>
  <c r="A16" i="2"/>
  <c r="A14" i="2"/>
  <c r="A20" i="1"/>
  <c r="A18" i="1"/>
  <c r="A16" i="1"/>
  <c r="A14" i="1"/>
  <c r="Q27" i="6" l="1"/>
  <c r="Q29" i="6"/>
  <c r="Q31" i="6"/>
  <c r="Q33" i="6"/>
  <c r="Q35" i="6"/>
  <c r="Q37" i="6"/>
  <c r="Q39" i="6"/>
  <c r="Q41" i="6"/>
  <c r="Q43" i="6"/>
  <c r="Q45" i="6"/>
  <c r="Q47" i="6"/>
  <c r="Q49" i="6"/>
  <c r="Q51" i="6"/>
  <c r="Q53" i="6"/>
  <c r="Q25" i="6"/>
  <c r="Q17" i="6"/>
  <c r="Q19" i="6"/>
  <c r="Q21" i="6"/>
  <c r="Q23" i="6"/>
  <c r="Q15" i="6"/>
  <c r="H35" i="6"/>
  <c r="H37" i="6"/>
  <c r="H39" i="6"/>
  <c r="H41" i="6"/>
  <c r="H43" i="6"/>
  <c r="H45" i="6"/>
  <c r="H47" i="6"/>
  <c r="H49" i="6"/>
  <c r="H51" i="6"/>
  <c r="H53" i="6"/>
  <c r="H33" i="6"/>
  <c r="H27" i="6"/>
  <c r="H29" i="6"/>
  <c r="H31" i="6"/>
  <c r="H25" i="6"/>
  <c r="H19" i="6"/>
  <c r="H21" i="6"/>
  <c r="H23" i="6"/>
  <c r="H17" i="6"/>
  <c r="H15" i="6"/>
  <c r="Y58" i="6" l="1"/>
  <c r="H64" i="6"/>
  <c r="Q61" i="6"/>
  <c r="Z17" i="6" l="1"/>
  <c r="Z19" i="6" s="1"/>
  <c r="Z21" i="6" s="1"/>
  <c r="Z23" i="6" s="1"/>
  <c r="Z25" i="6" s="1"/>
  <c r="Z27" i="6" s="1"/>
  <c r="Z29" i="6" s="1"/>
  <c r="Z31" i="6" s="1"/>
  <c r="Z33" i="6" s="1"/>
  <c r="Z35" i="6" s="1"/>
  <c r="Z37" i="6" s="1"/>
  <c r="Z39" i="6" s="1"/>
  <c r="Z41" i="6" s="1"/>
  <c r="Z43" i="6" s="1"/>
  <c r="Z45" i="6" s="1"/>
  <c r="Z47" i="6" s="1"/>
  <c r="Z49" i="6" s="1"/>
  <c r="Z51" i="6" s="1"/>
  <c r="Z53" i="6" s="1"/>
  <c r="Z55" i="6" s="1"/>
  <c r="K45" i="4"/>
  <c r="K48" i="4" l="1"/>
  <c r="K45" i="2" l="1"/>
  <c r="Q64" i="6" l="1"/>
  <c r="G14" i="2" l="1"/>
  <c r="G16" i="2" s="1"/>
  <c r="G18" i="2" s="1"/>
  <c r="G20" i="2" s="1"/>
  <c r="G22" i="2" s="1"/>
  <c r="G24" i="2" s="1"/>
  <c r="G26" i="2" s="1"/>
  <c r="G28" i="2" s="1"/>
  <c r="G30" i="2" s="1"/>
  <c r="G32" i="2" s="1"/>
  <c r="G34" i="2" s="1"/>
  <c r="G36" i="2" s="1"/>
  <c r="G38" i="2" s="1"/>
  <c r="M45" i="3" l="1"/>
  <c r="R17" i="6" l="1"/>
  <c r="R19" i="6" s="1"/>
  <c r="R21" i="6" s="1"/>
  <c r="R23" i="6" s="1"/>
  <c r="R25" i="6" s="1"/>
  <c r="R27" i="6" s="1"/>
  <c r="R29" i="6" s="1"/>
  <c r="R31" i="6" s="1"/>
  <c r="R33" i="6" s="1"/>
  <c r="R35" i="6" s="1"/>
  <c r="R37" i="6" s="1"/>
  <c r="R39" i="6" s="1"/>
  <c r="R41" i="6" l="1"/>
  <c r="R43" i="6" s="1"/>
  <c r="R45" i="6" s="1"/>
  <c r="R47" i="6" s="1"/>
  <c r="R49" i="6" s="1"/>
  <c r="R51" i="6" s="1"/>
  <c r="R53" i="6" s="1"/>
  <c r="A17" i="4"/>
  <c r="J14" i="1"/>
  <c r="J16" i="1" s="1"/>
  <c r="J18" i="1" s="1"/>
  <c r="J20" i="1" s="1"/>
  <c r="J22" i="1" s="1"/>
  <c r="J24" i="1" s="1"/>
  <c r="J26" i="1" s="1"/>
  <c r="J28" i="1" s="1"/>
  <c r="J30" i="1" s="1"/>
  <c r="J32" i="1" s="1"/>
  <c r="J34" i="1" s="1"/>
  <c r="J36" i="1" s="1"/>
  <c r="J38" i="1" s="1"/>
  <c r="J40" i="1" s="1"/>
  <c r="J17" i="6"/>
  <c r="J19" i="6" s="1"/>
  <c r="J21" i="6" s="1"/>
  <c r="J23" i="6" s="1"/>
  <c r="J25" i="6" s="1"/>
  <c r="J27" i="6" s="1"/>
  <c r="J29" i="6" s="1"/>
  <c r="J31" i="6" s="1"/>
  <c r="J33" i="6" s="1"/>
  <c r="J35" i="6" s="1"/>
  <c r="J37" i="6" s="1"/>
  <c r="J39" i="6" s="1"/>
  <c r="J41" i="6" s="1"/>
  <c r="J43" i="6" s="1"/>
  <c r="J45" i="6" s="1"/>
  <c r="A17" i="6"/>
  <c r="A19" i="6" s="1"/>
  <c r="A21" i="6" s="1"/>
  <c r="A23" i="6" s="1"/>
  <c r="A25" i="6" s="1"/>
  <c r="A27" i="6" s="1"/>
  <c r="A29" i="6" s="1"/>
  <c r="A31" i="6" s="1"/>
  <c r="A33" i="6" s="1"/>
  <c r="A35" i="6" s="1"/>
  <c r="A37" i="6" s="1"/>
  <c r="A39" i="6" s="1"/>
  <c r="A19" i="4" l="1"/>
  <c r="A21" i="4" s="1"/>
  <c r="A23" i="4" s="1"/>
  <c r="A41" i="6"/>
  <c r="A43" i="6" s="1"/>
  <c r="A45" i="6" s="1"/>
  <c r="A47" i="6" s="1"/>
  <c r="A49" i="6" s="1"/>
  <c r="A51" i="6" s="1"/>
  <c r="A53" i="6" s="1"/>
  <c r="G17" i="4"/>
  <c r="G19" i="4" s="1"/>
  <c r="G21" i="4" s="1"/>
  <c r="G23" i="4" s="1"/>
  <c r="G25" i="4" s="1"/>
  <c r="G27" i="4" s="1"/>
  <c r="G29" i="4" s="1"/>
  <c r="G31" i="4" s="1"/>
  <c r="G33" i="4" s="1"/>
  <c r="G35" i="4" s="1"/>
  <c r="G37" i="4" s="1"/>
  <c r="G39" i="4" s="1"/>
  <c r="G41" i="4" s="1"/>
  <c r="G43" i="4" s="1"/>
  <c r="J14" i="3"/>
  <c r="J16" i="3" s="1"/>
  <c r="J18" i="3" s="1"/>
  <c r="J20" i="3" s="1"/>
  <c r="J22" i="3" s="1"/>
  <c r="J24" i="3" s="1"/>
  <c r="J26" i="3" s="1"/>
  <c r="J28" i="3" s="1"/>
  <c r="J30" i="3" s="1"/>
  <c r="J32" i="3" s="1"/>
  <c r="J34" i="3" s="1"/>
  <c r="J36" i="3" s="1"/>
  <c r="J38" i="3" s="1"/>
  <c r="J40" i="3" s="1"/>
  <c r="J47" i="6"/>
  <c r="J49" i="6" s="1"/>
  <c r="J51" i="6" s="1"/>
  <c r="J53" i="6" s="1"/>
  <c r="G40" i="2"/>
  <c r="Y64" i="6"/>
  <c r="Y67" i="6" s="1"/>
</calcChain>
</file>

<file path=xl/sharedStrings.xml><?xml version="1.0" encoding="utf-8"?>
<sst xmlns="http://schemas.openxmlformats.org/spreadsheetml/2006/main" count="507" uniqueCount="224">
  <si>
    <t xml:space="preserve">Institucion Bancaria </t>
  </si>
  <si>
    <t xml:space="preserve">Fecha de Contratacion </t>
  </si>
  <si>
    <t>Fecha de Vencimiento</t>
  </si>
  <si>
    <t xml:space="preserve">Banca Comercial </t>
  </si>
  <si>
    <t xml:space="preserve">Banca de Desarrollo </t>
  </si>
  <si>
    <t>Banorte</t>
  </si>
  <si>
    <t>Santander</t>
  </si>
  <si>
    <t xml:space="preserve">Banorte </t>
  </si>
  <si>
    <t xml:space="preserve">Banobras </t>
  </si>
  <si>
    <t>JUL 9-2003</t>
  </si>
  <si>
    <t>JUL 11-2005</t>
  </si>
  <si>
    <t>FEB 14-2007</t>
  </si>
  <si>
    <t>JUN 20-2012</t>
  </si>
  <si>
    <t>JUN 29-2012</t>
  </si>
  <si>
    <t>SEP 23-2013</t>
  </si>
  <si>
    <t xml:space="preserve"> JUL 29-2014</t>
  </si>
  <si>
    <t xml:space="preserve"> DIC 11-2014</t>
  </si>
  <si>
    <t xml:space="preserve"> FEB-2027</t>
  </si>
  <si>
    <t xml:space="preserve"> MAR-2027</t>
  </si>
  <si>
    <t xml:space="preserve"> JUN-2034</t>
  </si>
  <si>
    <t xml:space="preserve"> AGO-2032</t>
  </si>
  <si>
    <t xml:space="preserve"> DIC-2033</t>
  </si>
  <si>
    <t xml:space="preserve"> JUL-2024</t>
  </si>
  <si>
    <t xml:space="preserve"> OCT-2034</t>
  </si>
  <si>
    <t xml:space="preserve">Saldo </t>
  </si>
  <si>
    <t>Saldo</t>
  </si>
  <si>
    <t>Total Banca Comercial</t>
  </si>
  <si>
    <t xml:space="preserve">Total Banca de Desarrollo </t>
  </si>
  <si>
    <t xml:space="preserve">Total Global Saldo de Deuda Pública Directa </t>
  </si>
  <si>
    <t xml:space="preserve">Endeudamiento Neto </t>
  </si>
  <si>
    <t xml:space="preserve">Intereses Pagados </t>
  </si>
  <si>
    <t xml:space="preserve">Total Global de Pago de Intereses </t>
  </si>
  <si>
    <t xml:space="preserve">Importe del Credito </t>
  </si>
  <si>
    <t>Fuente de Financiamiento</t>
  </si>
  <si>
    <t>Importe Pagado</t>
  </si>
  <si>
    <t xml:space="preserve">Pagos de Capital </t>
  </si>
  <si>
    <t xml:space="preserve">Pagos de Intereses </t>
  </si>
  <si>
    <t>FAFEF (Saneamiento financiero, de conformidad con los artículos 37, 47 fracción II y 50 de la Ley de Coordinación Fiscal.)</t>
  </si>
  <si>
    <t>Recursos Propios del Gobierno del Estado</t>
  </si>
  <si>
    <t>Total Pagos de Capital con cargo al FAFEF</t>
  </si>
  <si>
    <t>Total Global del Pago del Servicio de la Deuda por Fuente de Financiamiento</t>
  </si>
  <si>
    <r>
      <t>N</t>
    </r>
    <r>
      <rPr>
        <b/>
        <sz val="11"/>
        <color theme="0"/>
        <rFont val="Arial"/>
        <family val="2"/>
      </rPr>
      <t>o</t>
    </r>
    <r>
      <rPr>
        <b/>
        <sz val="12"/>
        <color theme="0"/>
        <rFont val="Arial"/>
        <family val="2"/>
      </rPr>
      <t xml:space="preserve">. de registro </t>
    </r>
  </si>
  <si>
    <t>Reg.SHCP</t>
  </si>
  <si>
    <t>Acreditado</t>
  </si>
  <si>
    <t>Acreditante</t>
  </si>
  <si>
    <t>Fecha Subscripción</t>
  </si>
  <si>
    <t>Monto</t>
  </si>
  <si>
    <t>Plazo</t>
  </si>
  <si>
    <t>Tasa</t>
  </si>
  <si>
    <t xml:space="preserve">Destino </t>
  </si>
  <si>
    <t>Aforo</t>
  </si>
  <si>
    <t xml:space="preserve">Garantia Pagos </t>
  </si>
  <si>
    <t xml:space="preserve">Convenios Modificatorios </t>
  </si>
  <si>
    <t>Bancomer</t>
  </si>
  <si>
    <t>DIC 28-2015</t>
  </si>
  <si>
    <t>ABR29-2016</t>
  </si>
  <si>
    <t xml:space="preserve"> JUL-2036</t>
  </si>
  <si>
    <t xml:space="preserve">Total Pagos de Intereses con Cargo a Recursos Propios </t>
  </si>
  <si>
    <t xml:space="preserve">Total Pagos de Comiciones con Cargo a Recursos Propios </t>
  </si>
  <si>
    <t xml:space="preserve">Pagos de Comisiones </t>
  </si>
  <si>
    <t>Comisiones</t>
  </si>
  <si>
    <t>AGO 12-16</t>
  </si>
  <si>
    <t xml:space="preserve"> NOV-2036</t>
  </si>
  <si>
    <t xml:space="preserve">Nota 1: Cifras Preliminares hasta Visto Bueno por el Área contable.  </t>
  </si>
  <si>
    <t xml:space="preserve">Nota 2: Los Bonos Cupón Cero no se suman al saldo Insoluto. </t>
  </si>
  <si>
    <t>Banobras (BCO)</t>
  </si>
  <si>
    <t>Institución Bancaria</t>
  </si>
  <si>
    <t xml:space="preserve">Deudor </t>
  </si>
  <si>
    <t xml:space="preserve">Autlán de Navarro </t>
  </si>
  <si>
    <t>Guadalajara</t>
  </si>
  <si>
    <t xml:space="preserve">Puerto Vallarta </t>
  </si>
  <si>
    <t>Jocotepec</t>
  </si>
  <si>
    <t xml:space="preserve">Monto del Crédito Contratado  </t>
  </si>
  <si>
    <t>Bansi, S.A Institución de Banca Múltiple</t>
  </si>
  <si>
    <t>HSBC México, S.A. Institución de Banca Múltiple, Grupo Financiero HSBC</t>
  </si>
  <si>
    <t>Banco Mercantil del Norte, S.A., Institución de Banca Múltiple, Grupo Financiero Banorte</t>
  </si>
  <si>
    <t>JUL 26-2018</t>
  </si>
  <si>
    <t>JUL 29-2018</t>
  </si>
  <si>
    <t xml:space="preserve"> JUL-2039</t>
  </si>
  <si>
    <t>JUL 26-2019</t>
  </si>
  <si>
    <t xml:space="preserve">Santander </t>
  </si>
  <si>
    <t xml:space="preserve">Bancomer </t>
  </si>
  <si>
    <t xml:space="preserve">Banorte  </t>
  </si>
  <si>
    <t xml:space="preserve">Santander  </t>
  </si>
  <si>
    <t xml:space="preserve">Bancomer  </t>
  </si>
  <si>
    <t xml:space="preserve">Total Pagos de Intereses con Cargo a FAFEF </t>
  </si>
  <si>
    <t>Total Pagos de Intereses</t>
  </si>
  <si>
    <t xml:space="preserve">Nota 1: Datos informativos debido a que los obligados son los municipios </t>
  </si>
  <si>
    <t xml:space="preserve">Banca Afirme, S.A., Institución de Banca Múltiple, Afirme Grupo Financiero. </t>
  </si>
  <si>
    <t xml:space="preserve">Start Banregio, S.A., de C.V., Sociedad Financiera de Objeto Múltiple, E.R., Banregio, Grupo Financiero </t>
  </si>
  <si>
    <t xml:space="preserve">Scotiabank Inverlat, S.A., Institución de Banca Múltiple, Grupo Financiero Scotiabank Inverlat. </t>
  </si>
  <si>
    <t>Financiera Bajío, S.A. de C.V., Sociedad Financiera de Objeto Múltiple, E.R.</t>
  </si>
  <si>
    <t xml:space="preserve">Tlajomulco de Zúñiga </t>
  </si>
  <si>
    <t>Zapopan</t>
  </si>
  <si>
    <t>Saldo al 4to Trimestre de 2019</t>
  </si>
  <si>
    <t>Monto Dispuesto Durante el 1er Trimestre de 2020</t>
  </si>
  <si>
    <t>Amortización Durante el 1er Trimestre de 2020</t>
  </si>
  <si>
    <t>Saldo al4to Trimestre de 2019</t>
  </si>
  <si>
    <t>Saldo del 4to Trimestre de 2019.</t>
  </si>
  <si>
    <t>Amortización durante el 1er Trimestre de 2020</t>
  </si>
  <si>
    <t>Total Saldo al 4to trimestre 2019</t>
  </si>
  <si>
    <t>Tota Saldo 1er trimestre 2020</t>
  </si>
  <si>
    <t>Banobras</t>
  </si>
  <si>
    <t>Banco Santander México, S.A., Institución de Banca Múltiple, Grupo Financiero Santander</t>
  </si>
  <si>
    <t xml:space="preserve">Nota2: Los financiamientos del N° 2 al N° 4 del municipio de Guadalajara son cadenas o factorajes financieros por lo que el saldo puede variar de un trimestre a otro así como los contratados por el municipio de Tlajomulco de Zuñiga del N° 7 al 9. </t>
  </si>
  <si>
    <t xml:space="preserve">Fecha de Registro </t>
  </si>
  <si>
    <t>Tipo de Obligación inscrita</t>
  </si>
  <si>
    <t>Carácter asumido por el Ente público</t>
  </si>
  <si>
    <t>Autorizaciones</t>
  </si>
  <si>
    <t xml:space="preserve">Amortizaciones </t>
  </si>
  <si>
    <t>Vencimiento</t>
  </si>
  <si>
    <t>Constancia de Cancelación del Registro Estatal</t>
  </si>
  <si>
    <t>009-2016</t>
  </si>
  <si>
    <t>Financiamiento de Largo Plazo</t>
  </si>
  <si>
    <t>Obligado</t>
  </si>
  <si>
    <t>P14-1216063</t>
  </si>
  <si>
    <t xml:space="preserve">Acta N° 37 de la Sesión Extraordinaria del H. Ayuntamiento de Zapotlán el Grande, Jalisco celebrada el 05 de diciembre de 2019. </t>
  </si>
  <si>
    <t xml:space="preserve">Zapotlán el Grande </t>
  </si>
  <si>
    <t>001/2020</t>
  </si>
  <si>
    <t xml:space="preserve">Obligado </t>
  </si>
  <si>
    <t xml:space="preserve">El Decreto número 27219/LXII/2018, del Congreso del Estado de Jalisco, publicado en el Periódico Oficial “El Estado de Jalisco” el 22 de diciembre de 2018, el Decreto Número 27281/LXII/19, del Congreso del Estado de Jalisco, Publicado en el Periódico Oficial “El Estado de Jalisco” el 18 de mayo de 2019, la Fe de Erratas del Decreto 27219/LXII/18 del H. Congreso del Estado de Jalisco publicada en el Periódico Oficial “El Estado de Jalisco” el 01 de octubre de 2019 así como el acta N° 37 de la Sesión Extraordinaria del H. Ayuntamiento de Zapotlán el Grande, Jalisco celebrada el 05 de diciembre de 2019. </t>
  </si>
  <si>
    <t xml:space="preserve">El Decreto número 27219/LXII/2018, del Congreso del Estado de Jalisco, publicado en el Periódico Oficial “El Estado de Jalisco” el 22 de diciembre de 2018, el Decreto Número 27281/LXII/19, del Congreso del Estado de Jalisco, Publicado en el Periódico Oficial “El Estado de Jalisco” el 18 de mayo de 2019, la Fe de Erratas del Decreto 27219/LXII/18 del H. Congreso del Estado de Jalisco publicada en el Periódico Oficial “El Estado de Jalisco” el 01 de octubre de 2019 así como el acta de Sesión Extraordinaria celebradas el 16 de octubre de 2019 y el acta de Sesión Ordinaria celebrada el 13 de noviembre de 2019.  </t>
  </si>
  <si>
    <t xml:space="preserve">El Decreto número 27219/LXII/2018, del Congreso del Estado de Jalisco, publicado en el Periódico Oficial “El Estado de Jalisco” el 22 de diciembre de 2018, el Decreto Número 27281/LXII/19, del Congreso del Estado de Jalisco, Publicado en el Periódico Oficial “El Estado de Jalisco” el 18 de mayo de 2019, la Fe de Erratas del Decreto 27219/LXII/18 del H. Congreso del Estado de Jalisco publicada en el Periódico Oficial “El Estado de Jalisco” el 01 de octubre de 2019 así como el acta de la Décima Sexta Sesión Ordinaría del H. Ayuntamiento del Municipio de Atengo, Jalisco celebrada el 27 de septiembre de 2019. </t>
  </si>
  <si>
    <t xml:space="preserve">El Decreto número 27219/LXII/2018, del Congreso del Estado de Jalisco, publicado en el Periódico Oficial “El Estado de Jalisco” el 22 de diciembre de 2018, el Decreto Número 27281/LXII/19, del Congreso del Estado de Jalisco, Publicado en el Periódico Oficial “El Estado de Jalisco” el 18 de mayo de 2019, la Fe de Erratas del Decreto 27219/LXII/18 del H. Congreso del Estado de Jalisco publicada en el Periódico Oficial “El Estado de Jalisco” el 01 de octubre de 2019 así como el acta de la Sesión Ordinaría del H. Ayuntamiento del Municipio de Zapopan, Jalisco celebrada el 04 de diciembre de 2019. </t>
  </si>
  <si>
    <t>020/2019</t>
  </si>
  <si>
    <t>A14-0819008</t>
  </si>
  <si>
    <t xml:space="preserve">El Decreto número 27248/LXII/19 del H. Congreso del Estado de Jalisco, publicado en el Periódico Oficial “El Estado de Jalisco” el 14 de marzo de 2019. </t>
  </si>
  <si>
    <t>005/2020</t>
  </si>
  <si>
    <t xml:space="preserve">El Decreto número 27248/LXII/2019, del H. Congreso del Estado de Jalisco, publicado en el Periódico Oficial “El Estado de Jalisco” el 14 de marzo de 2019. </t>
  </si>
  <si>
    <t>006/2020</t>
  </si>
  <si>
    <t>007/2020</t>
  </si>
  <si>
    <t xml:space="preserve">El Decreto número 27219/LXII/2018, del Congreso del Estado de Jalisco, publicado en el Periódico Oficial “El Estado de Jalisco” el 22 de diciembre de 2018, el Decreto Número 27281/LXII/19, del Congreso del Estado de Jalisco, Publicado en el Periódico Oficial “El Estado de Jalisco” el 18 de mayo de 2019, la Fe de Erratas del Decreto 27219/LXII/18 del H. Congreso del Estado de Jalisco publicada en el Periódico Oficial “El Estado de Jalisco” el 01 de octubre de 2019 así como el acta de la Sesión Extraordinaria del H. Ayuntamiento del Municipio de Pihuamo, Jalisco celebrada el 30 de julio de 2019. </t>
  </si>
  <si>
    <t>008/2020</t>
  </si>
  <si>
    <t>Financiamiento de Corto Plazo</t>
  </si>
  <si>
    <t xml:space="preserve">El Acta de cabildo de la Sesión Ordinaria del H. Ayuntamiento del Municipio de Puerto Vallarta, Jalisco celebrada el 27 de septiembre de 2019. </t>
  </si>
  <si>
    <t>039/2019</t>
  </si>
  <si>
    <t xml:space="preserve">Acta de Cabildo número AA/20181122/O/008 de la Sesión Ordinaria del Ayuntamiento celebrada el 22 de noviembre de 201. </t>
  </si>
  <si>
    <t>019/2019</t>
  </si>
  <si>
    <t>A14-0819007</t>
  </si>
  <si>
    <t>009/2020</t>
  </si>
  <si>
    <t>No Aplica de conformidad con el Artículo 6 de la Ley de Deuda Pública y Disciplina Financiera del Estado de Jalisco y sus Municipios</t>
  </si>
  <si>
    <t>Autlán de Navarro</t>
  </si>
  <si>
    <t>Atengo</t>
  </si>
  <si>
    <t xml:space="preserve">Zapopan </t>
  </si>
  <si>
    <t xml:space="preserve">Gobierno del Estado de Jalisco </t>
  </si>
  <si>
    <t xml:space="preserve">Pihuamo </t>
  </si>
  <si>
    <t>Banco Nacional de Obras y Servicios Públicos, S.NC., Institución de Banca de Desarrollo (Banobras) LCGM</t>
  </si>
  <si>
    <t>Banco Mercantil del Norte, S.A., Institución de Banca Múltiple, Grupo Financiero Banorte (Banorte)</t>
  </si>
  <si>
    <t xml:space="preserve">BBVA Bancomer, S.A., Institución de Banca Múltiple, Grupo Financiero Bancomer. </t>
  </si>
  <si>
    <t xml:space="preserve">BANCO NACIONAL DE MÉXICO S.A., INTEGRANTE DE GRUPO FINANCIERO CITIBANAMEX . </t>
  </si>
  <si>
    <t xml:space="preserve">Banco Nacional de Obras y Servicios Públicos S.N.C., Institución de Banca de Desarrollo </t>
  </si>
  <si>
    <t xml:space="preserve">Banco Santander México, S.A, Institución de Banca Múltiple, Grupo Financiero Santander. </t>
  </si>
  <si>
    <t>23/01/2020
07/02/2020</t>
  </si>
  <si>
    <t xml:space="preserve">Bansi, S.A., Institución de Banca Múltiple. </t>
  </si>
  <si>
    <t xml:space="preserve">Banco Nacional de México, S.A., Integrante del Grupo Financiero CITIBANAMEX </t>
  </si>
  <si>
    <t xml:space="preserve">Banco Nacional de Obras y Servicios Públicos, S.N.C., Instritución de Banca de Desarrollo </t>
  </si>
  <si>
    <t>Plazo remanente del crédito de 6,375 días.</t>
  </si>
  <si>
    <t>TIIE+ 1.05%</t>
  </si>
  <si>
    <t>7,305 días</t>
  </si>
  <si>
    <t>TIIE+1.51%</t>
  </si>
  <si>
    <t>3,652 días</t>
  </si>
  <si>
    <t>TIIE+1.20%</t>
  </si>
  <si>
    <t>5,478 días</t>
  </si>
  <si>
    <t>TIIE+1.31%</t>
  </si>
  <si>
    <t xml:space="preserve">7,300 días </t>
  </si>
  <si>
    <t>TIIE +0.23%</t>
  </si>
  <si>
    <t>TIIE +0.25%</t>
  </si>
  <si>
    <t>1,905 días</t>
  </si>
  <si>
    <t>365 días</t>
  </si>
  <si>
    <t>TIIE+0.39%</t>
  </si>
  <si>
    <t>TIIE+3.50%</t>
  </si>
  <si>
    <t>TIIE+0.30%</t>
  </si>
  <si>
    <t>7,300 Días</t>
  </si>
  <si>
    <t>TIIE + 0.23%</t>
  </si>
  <si>
    <t>TIIE + 0.25%</t>
  </si>
  <si>
    <t>7,300 días</t>
  </si>
  <si>
    <t>TIIE+0.34%</t>
  </si>
  <si>
    <t>TIIE+0.22%</t>
  </si>
  <si>
    <t xml:space="preserve">Segundo Convenio Modificatorio, de Reconocimiento de Adeudo y de Reestructura al Contrato de Apertura de Crédito Simple de fecha 09 de diciembre de 2016. </t>
  </si>
  <si>
    <t xml:space="preserve">El Municipio se obliga a destinar los importes del Crédito precisa y exclusivamente para financiar inversiones públicas productivas que recaen en los campos de atención de Banobras, y conforme lo señalado en el Anexo 3 del Contrato.  </t>
  </si>
  <si>
    <t xml:space="preserve">El Municipio se obliga a destinar los importes del Crédito precisa y exclusivamente para refinanciar la deuda pública que se encuentran en el programa de inversión del Municipio, y conforme lo señalado en el Anexo 3 del Contrato.  </t>
  </si>
  <si>
    <t xml:space="preserve">El Municipio se obliga a destinar los importes del Crédito precisa y exclusivamente para financiar inversiones públicas productivas que recaen en los campos de atención de Banobras, que se encuentren en el programa de inversión del Municipio, y conforme lo señalado en el Anexo 3 del Contrato.  </t>
  </si>
  <si>
    <t xml:space="preserve">Primer Convenio Modificatorio al Contrato de Apertura de Crédito Simple de fecha 26 de julio de 2019. </t>
  </si>
  <si>
    <t>El Acreditado se obliga a destinar los recursos del Crédito, precisa y exclusivamente a cualquiera de los fines precisados en la tabla de la cláusula tercera, hasta donde baste y alcance, conforme a lo dispuesto en la Autorización del Congreso.</t>
  </si>
  <si>
    <t>Cubrir necesidades de corto plazo, entendiendo dichas necesidades como Insuficiencias de Liquidez de Carácter Temporal, en términos del artículo 31 de la Ley de Disciplina Financiera de las Entidades Federativas y los Municipios.</t>
  </si>
  <si>
    <t>Convenio Modificatorio al Contrato de Apertura de Crédito Simple Quirografario de fecha 10 de diciembre de 2019</t>
  </si>
  <si>
    <t xml:space="preserve">1.5% por apertura </t>
  </si>
  <si>
    <t xml:space="preserve">Addendum celebrado el 24 de febrero de 2020 
Se incluye la Clave de inscripción de el Financiamiento, la cual fue omitida en el Convenio Modificatorio, misma que corresponde al número A14-0819008 de fecha 19 de agosto de 2019, en el Registro Público Único de Financiamientos y Obligaciones de Entidades Federativas y Municipios. </t>
  </si>
  <si>
    <t xml:space="preserve">Sin comisiones </t>
  </si>
  <si>
    <t>Primer Convenio Modificatorio al Contrato de Apertura de Crédito Simple de fecha 24 de enero de 2020</t>
  </si>
  <si>
    <t>El 18.17% mensual de las Participaciones que en ingresos federales del Fondo General de Participaciones y del Fondo de Fomento Municipal, le corresponden al Municipio a traves del Fideicomiso de Administración y Fuente de Pago No. F/3087, constituido con Banco Monex,S.A.</t>
  </si>
  <si>
    <t>Abonos mensuales, crecientes al 1.25% (uno punto veinte cinco por ciento) y consecutivos de capital.</t>
  </si>
  <si>
    <t>09 de junio de 2037</t>
  </si>
  <si>
    <t>El 9.30% mensual de las Participaciones que en ingresos federales del Fondo General de Participaciones y del Fondo de Fomento Municipal, le corresponden al Municipio a traves del Fideicomiso de Administración y Fuente de Pago No. F/3087, constituido con Banco Monex,S.A.</t>
  </si>
  <si>
    <t>22 de junio de 2040</t>
  </si>
  <si>
    <t>El 10.15% mensual de las Participaciones que en ingresos federales del Fondo General de Participaciones y del Fondo de Fomento Municipal, le corresponden al Municipio a traves del Fideicomiso de Administración y Fuente de Pago No. F/3087, constituido con Banco Monex,S.A.</t>
  </si>
  <si>
    <t>17 de junio de 2030</t>
  </si>
  <si>
    <t>El 3.57% mensual de las Participaciones que en ingresos federales del Fondo General de Participaciones y del Fondo de Fomento Municipal, le corresponden al Municipio a traves del Fideicomiso de Administración y Fuente de Pago No. F/3087, constituido con Banco Monex,S.A.</t>
  </si>
  <si>
    <t>El 4.31% mensual de las Participaciones que en ingresos federales del Fondo General de Participaciones y del Fondo de Fomento Municipal, le corresponden al Municipio a traves del Fideicomiso de Administración y Fuente de Pago No. F/3087, constituido con Banco Monex,S.A.</t>
  </si>
  <si>
    <t>15 de junio de 2035</t>
  </si>
  <si>
    <t>El 1.42% (uno punto cuarenta y dos por ciento) de las participaciones que en ingresos federales le corresponden al Gobierno del Estado de Jalisco del Fondo General de Participaciones (Ramo 28), equivalentes al 1.11% (uno punto once por ciento) incluyendo las participaciones que de dicho fondo corresponden a los Municipios, a través del Fideicomiso Irrevocable de Administración y Fuente de Pago, sin Estructura FID.751607, celebrado el 26 de julio de 2019 entre el Gobierno del Estado de Jalisco como Fideicomitente y Fideicomisario en Tercer Lugar y Banco Mercantil del Norte, S.A, Institución de Banca Múltiple, Grupo Financiero Banorte división Fiduciaria, en su calidad de Fiduciario.</t>
  </si>
  <si>
    <t xml:space="preserve">Mediante amortizaciones mensuales y consecutivas de capital conforme al modelo de tabla que se acompaña como anexo G, de conformidad con la Cláusula siete del Contrato de Crédito.  </t>
  </si>
  <si>
    <t>18 de enero de 2040</t>
  </si>
  <si>
    <t>El 1.25% (uno punto veinticinco por ciento) de las participaciones que en ingresos federales le corresponden al Gobierno del Estado de Jalisco del Fondo General de Participaciones (Ramo 28), equivalentes al 0.98% (cero punto noventa y ocho por ciento) incluyendo las participaciones que de dicho fondo corresponden a los Municipios, a través del Fideicomiso Irrevocable de Administración y Fuente de Pago, sin Estructura FID.751607, celebrado el 26 de julio de 2019 entre el Gobierno del Estado de Jalisco como Fideicomitente y Fideicomisario en Tercer Lugar y Banco Mercantil del Norte, S.A, Institución de Banca Múltiple, Grupo Financiero Banorte división Fiduciaria, en su calidad de Fiduciario.</t>
  </si>
  <si>
    <t>El 4.26% mensual de las Participaciones que en ingresos federales del Fondo General de Participaciones y del Fondo de Fomento Municipal, le corresponden al Municipio a traves del Fideicomiso de Administración y Fuente de Pago No. F/3087, constituido con Banco Monex,S.A.</t>
  </si>
  <si>
    <t>16 de junio de 2023</t>
  </si>
  <si>
    <t>Ingresos Propios del Municipio de Puerto Vallarta, Jalisco</t>
  </si>
  <si>
    <t>12 pagos iguales de $7,416,666.67</t>
  </si>
  <si>
    <t>21 de enero de 2021</t>
  </si>
  <si>
    <t xml:space="preserve">Ingresos propios del Municipio de Autlán de Navarro, Jalisco. </t>
  </si>
  <si>
    <t>12 pagos mensuales, sucesivos y consecutivos cada una de ellas por $1,350,000.00</t>
  </si>
  <si>
    <t>08 de diciembre de 2020</t>
  </si>
  <si>
    <t>El 18.76% (dieciocho punto setenta y seis por ciento) mensual de los ingresos que corresponden del Fondo de Aportación para el Fortalecimiento de las Entidades Federativas (FAFEF) previsto en el artículo 47 de la Ley de Coordinación Fiscal, o en su caso, el que le sustituya por ministerio de ley a través del Fideicomiso Irrevocable de Administración y Fuente de Pago N°2004423-1 celebrado entre el Gobierno del Estado de Jalisco en su carácter de Fideicomitente y Fideicomisario en Segundo Lugar y Banco Santander México, S.A., Institución de Banca Múltiple, Grupo Financiero Santander en su calidad de Fiduciario el 26 de julio de 2019.</t>
  </si>
  <si>
    <t>20 de julio de 2039</t>
  </si>
  <si>
    <t>18 de enero de 2020</t>
  </si>
  <si>
    <t>El 5.72% (cinco punto setenta y dos por ciento) mensual de los ingresos que corresponden del Fondo de Aportación para el Fortalecimiento de las Entidades Federativas (FAFEF) previsto en el artículo 47 de la Ley de Coordinación Fiscal, o en su caso, el que le sustituya por ministerio de ley a través del Fideicomiso Irrevocable de Administración y Fuente de Pago N°2004423-1 celebrado entre el Gobierno del Estado de Jalisco en su carácter de Fideicomitente y Fideicomisario en Segundo Lugar y Banco Santander México, S.A., Institución de Banca Múltiple, Grupo Financiero Santander en su calidad de Fiduciario el 26 de julio de 2019.</t>
  </si>
  <si>
    <t xml:space="preserve">Ingresos propios del Gobierno del Estado de Jalisco </t>
  </si>
  <si>
    <t xml:space="preserve">El Estado pagará a el Banco el saldo insoluto del Crédito mediante el número de amortizaciones, en las fechas y hasta por los importes que se establezcan en el documento que acredítela respectiva disposición del Crédito. </t>
  </si>
  <si>
    <t>17 de marzo de 2021</t>
  </si>
  <si>
    <t xml:space="preserve">Banco Santander México S.A. de C.V., Institución de Banca Múltiple, Grupo Financiero Santander. </t>
  </si>
  <si>
    <t>Zapotlanejo</t>
  </si>
  <si>
    <t>002/2020</t>
  </si>
  <si>
    <t>003/2020</t>
  </si>
  <si>
    <t>004/2020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</si>
</sst>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 #,##0_-;\-* #,##0_-;_-* &quot;-&quot;??_-;_-@_-"/>
    <numFmt numFmtId="165" formatCode="0.000%"/>
  </numFmts>
  <fonts count="25" x14ac:knownFonts="1">
    <font>
      <sz val="11"/>
      <color theme="1"/>
      <name val="Calibri"/>
      <family val="2"/>
      <scheme val="minor"/>
    </font>
    <font>
      <sz val="11"/>
      <color theme="1"/>
      <name val="Calibri"/>
      <family val="2"/>
      <scheme val="minor"/>
    </font>
    <font>
      <sz val="11"/>
      <color theme="0"/>
      <name val="Calibri"/>
      <family val="2"/>
      <scheme val="minor"/>
    </font>
    <font>
      <sz val="12"/>
      <color theme="0"/>
      <name val="Arial"/>
      <family val="2"/>
    </font>
    <font>
      <b/>
      <sz val="12"/>
      <color theme="0"/>
      <name val="Arial"/>
      <family val="2"/>
    </font>
    <font>
      <b/>
      <sz val="14"/>
      <color theme="0"/>
      <name val="Arial"/>
      <family val="2"/>
    </font>
    <font>
      <b/>
      <sz val="12"/>
      <color theme="0"/>
      <name val="Calibri"/>
      <family val="2"/>
      <scheme val="minor"/>
    </font>
    <font>
      <sz val="11"/>
      <color theme="1"/>
      <name val="Arial"/>
      <family val="2"/>
    </font>
    <font>
      <sz val="18"/>
      <color theme="1"/>
      <name val="Arial"/>
      <family val="2"/>
    </font>
    <font>
      <b/>
      <sz val="11"/>
      <color theme="0"/>
      <name val="Arial"/>
      <family val="2"/>
    </font>
    <font>
      <sz val="10"/>
      <color theme="1"/>
      <name val="Calibri"/>
      <family val="2"/>
      <scheme val="minor"/>
    </font>
    <font>
      <sz val="8"/>
      <name val="Calibri"/>
      <family val="2"/>
      <scheme val="minor"/>
    </font>
    <font>
      <sz val="10"/>
      <name val="Helv"/>
    </font>
    <font>
      <sz val="12"/>
      <name val="Arial"/>
      <family val="2"/>
    </font>
    <font>
      <sz val="10"/>
      <name val="Arial"/>
      <family val="2"/>
    </font>
    <font>
      <sz val="11"/>
      <name val="Calibri"/>
      <family val="2"/>
      <scheme val="minor"/>
    </font>
    <font>
      <b/>
      <sz val="10"/>
      <color theme="1"/>
      <name val="Calibri"/>
      <family val="2"/>
      <scheme val="minor"/>
    </font>
    <font>
      <b/>
      <sz val="9"/>
      <color theme="1"/>
      <name val="Calibri"/>
      <family val="2"/>
      <scheme val="minor"/>
    </font>
    <font>
      <sz val="11"/>
      <color theme="0"/>
      <name val="Arial"/>
      <family val="2"/>
    </font>
    <font>
      <b/>
      <sz val="11"/>
      <color theme="0"/>
      <name val="Calibri"/>
      <family val="2"/>
      <scheme val="minor"/>
    </font>
    <font>
      <b/>
      <sz val="11"/>
      <color theme="1"/>
      <name val="Calibri"/>
      <family val="2"/>
      <scheme val="minor"/>
    </font>
    <font>
      <sz val="9"/>
      <color theme="1"/>
      <name val="Arial"/>
      <family val="2"/>
    </font>
    <font>
      <sz val="9"/>
      <name val="Arial"/>
      <family val="2"/>
    </font>
    <font>
      <sz val="9"/>
      <color theme="1"/>
      <name val="Calibri"/>
      <family val="2"/>
      <scheme val="minor"/>
    </font>
    <font>
      <sz val="12"/>
      <color theme="0"/>
      <name val="Calibri"/>
      <family val="2"/>
      <scheme val="minor"/>
    </font>
  </fonts>
  <fills count="9">
    <fill>
      <patternFill patternType="none"/>
    </fill>
    <fill>
      <patternFill patternType="gray125"/>
    </fill>
    <fill>
      <patternFill patternType="solid">
        <fgColor theme="1" tint="0.249977111117893"/>
        <bgColor indexed="64"/>
      </patternFill>
    </fill>
    <fill>
      <patternFill patternType="solid">
        <fgColor rgb="FFC00000"/>
        <bgColor indexed="64"/>
      </patternFill>
    </fill>
    <fill>
      <patternFill patternType="solid">
        <fgColor theme="0" tint="-0.34998626667073579"/>
        <bgColor indexed="64"/>
      </patternFill>
    </fill>
    <fill>
      <patternFill patternType="solid">
        <fgColor theme="1"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 fontId="12" fillId="0" borderId="0" applyFont="0" applyFill="0" applyBorder="0" applyAlignment="0" applyProtection="0"/>
    <xf numFmtId="0" fontId="14" fillId="0" borderId="0"/>
    <xf numFmtId="44" fontId="1" fillId="0" borderId="0" applyFont="0" applyFill="0" applyBorder="0" applyAlignment="0" applyProtection="0"/>
  </cellStyleXfs>
  <cellXfs count="173">
    <xf numFmtId="0" fontId="0" fillId="0" borderId="0" xfId="0"/>
    <xf numFmtId="0" fontId="0" fillId="3" borderId="0" xfId="0" applyFill="1"/>
    <xf numFmtId="0" fontId="3" fillId="3" borderId="0" xfId="0" applyFont="1" applyFill="1" applyAlignment="1">
      <alignment horizontal="center" vertical="center" wrapText="1"/>
    </xf>
    <xf numFmtId="0" fontId="0" fillId="3" borderId="0" xfId="0" applyFill="1" applyAlignment="1">
      <alignment wrapText="1"/>
    </xf>
    <xf numFmtId="0" fontId="3" fillId="0" borderId="0" xfId="0" applyFont="1" applyFill="1" applyAlignment="1">
      <alignment horizontal="center" vertical="center" wrapText="1"/>
    </xf>
    <xf numFmtId="0" fontId="0" fillId="0" borderId="0" xfId="0" applyFill="1" applyAlignment="1">
      <alignment wrapText="1"/>
    </xf>
    <xf numFmtId="0" fontId="0" fillId="4" borderId="0" xfId="0" applyFill="1"/>
    <xf numFmtId="0" fontId="5" fillId="4" borderId="0" xfId="0" applyFont="1" applyFill="1" applyAlignment="1">
      <alignment horizontal="center" vertical="center"/>
    </xf>
    <xf numFmtId="0" fontId="0" fillId="0" borderId="0" xfId="0" applyFill="1"/>
    <xf numFmtId="0" fontId="0" fillId="4" borderId="1" xfId="0" applyFill="1" applyBorder="1"/>
    <xf numFmtId="0" fontId="2" fillId="0" borderId="0" xfId="0" applyFont="1" applyFill="1" applyAlignment="1"/>
    <xf numFmtId="0" fontId="5" fillId="4" borderId="0" xfId="0" applyFont="1" applyFill="1" applyAlignment="1">
      <alignment horizontal="left"/>
    </xf>
    <xf numFmtId="0" fontId="5" fillId="4" borderId="0" xfId="0" applyFont="1" applyFill="1"/>
    <xf numFmtId="0" fontId="3" fillId="0" borderId="0" xfId="0" applyFont="1" applyFill="1" applyBorder="1" applyAlignment="1">
      <alignment horizontal="center" vertical="center" wrapText="1"/>
    </xf>
    <xf numFmtId="0" fontId="0" fillId="0" borderId="0" xfId="0" applyFill="1" applyBorder="1" applyAlignment="1">
      <alignment wrapText="1"/>
    </xf>
    <xf numFmtId="0" fontId="0" fillId="0" borderId="0" xfId="0" applyFill="1" applyBorder="1"/>
    <xf numFmtId="0" fontId="5" fillId="0" borderId="0" xfId="0" applyFont="1" applyFill="1" applyBorder="1" applyAlignment="1">
      <alignment horizontal="left"/>
    </xf>
    <xf numFmtId="0" fontId="8" fillId="0" borderId="0" xfId="0" applyFont="1"/>
    <xf numFmtId="0" fontId="0" fillId="0" borderId="0" xfId="0" applyAlignment="1"/>
    <xf numFmtId="0" fontId="4" fillId="3" borderId="0" xfId="0" applyFont="1" applyFill="1" applyAlignment="1">
      <alignment wrapText="1"/>
    </xf>
    <xf numFmtId="0" fontId="4" fillId="3" borderId="0" xfId="0" applyFont="1" applyFill="1" applyAlignment="1">
      <alignment horizontal="center" vertical="center" wrapText="1"/>
    </xf>
    <xf numFmtId="0" fontId="0" fillId="4" borderId="0" xfId="0" applyFill="1" applyBorder="1"/>
    <xf numFmtId="0" fontId="0" fillId="0" borderId="0" xfId="0" applyFill="1" applyBorder="1" applyAlignment="1">
      <alignment horizontal="center"/>
    </xf>
    <xf numFmtId="3" fontId="13" fillId="6" borderId="0" xfId="3" applyNumberFormat="1" applyFont="1" applyFill="1" applyBorder="1" applyAlignment="1">
      <alignment horizontal="center" vertical="center"/>
    </xf>
    <xf numFmtId="43" fontId="0" fillId="0" borderId="0" xfId="1" applyFont="1"/>
    <xf numFmtId="43" fontId="0" fillId="0" borderId="0" xfId="0" applyNumberFormat="1"/>
    <xf numFmtId="164" fontId="0" fillId="0" borderId="0" xfId="0" applyNumberFormat="1"/>
    <xf numFmtId="0" fontId="0" fillId="7" borderId="0" xfId="0" applyFill="1" applyBorder="1" applyAlignment="1">
      <alignment horizontal="center" vertical="center"/>
    </xf>
    <xf numFmtId="15" fontId="0" fillId="7" borderId="0" xfId="0" applyNumberFormat="1" applyFill="1" applyBorder="1" applyAlignment="1">
      <alignment horizontal="center" vertical="center"/>
    </xf>
    <xf numFmtId="0" fontId="16" fillId="0" borderId="0" xfId="0" applyFont="1"/>
    <xf numFmtId="0" fontId="0" fillId="7" borderId="0" xfId="0" applyFont="1" applyFill="1" applyBorder="1" applyAlignment="1">
      <alignment horizontal="center" vertical="center" wrapText="1"/>
    </xf>
    <xf numFmtId="10" fontId="0" fillId="7" borderId="0" xfId="2" applyNumberFormat="1" applyFont="1" applyFill="1" applyBorder="1" applyAlignment="1">
      <alignment horizontal="center" vertical="center"/>
    </xf>
    <xf numFmtId="0" fontId="0" fillId="7" borderId="0" xfId="0" applyFill="1" applyBorder="1" applyAlignment="1">
      <alignment vertical="center" wrapText="1"/>
    </xf>
    <xf numFmtId="0" fontId="0" fillId="7" borderId="0" xfId="0" applyFont="1" applyFill="1" applyBorder="1" applyAlignment="1">
      <alignment vertical="center" wrapText="1"/>
    </xf>
    <xf numFmtId="43" fontId="0" fillId="7" borderId="0" xfId="1" applyFont="1" applyFill="1" applyBorder="1" applyAlignment="1">
      <alignment vertical="center" wrapText="1"/>
    </xf>
    <xf numFmtId="0" fontId="0" fillId="7" borderId="0" xfId="0" applyFill="1" applyBorder="1" applyAlignment="1">
      <alignment horizontal="left" vertical="center" wrapText="1"/>
    </xf>
    <xf numFmtId="0" fontId="0" fillId="7" borderId="0" xfId="0" applyFont="1" applyFill="1" applyBorder="1" applyAlignment="1">
      <alignment horizontal="left" vertical="center" wrapText="1"/>
    </xf>
    <xf numFmtId="0" fontId="0" fillId="7" borderId="0" xfId="0" applyFill="1" applyBorder="1" applyAlignment="1">
      <alignment horizontal="center" vertical="center" wrapText="1"/>
    </xf>
    <xf numFmtId="9" fontId="0" fillId="7" borderId="0" xfId="2" applyFont="1" applyFill="1" applyBorder="1" applyAlignment="1">
      <alignment horizontal="center" vertical="center" wrapText="1"/>
    </xf>
    <xf numFmtId="0" fontId="17" fillId="0" borderId="0" xfId="0" applyFont="1" applyFill="1" applyBorder="1"/>
    <xf numFmtId="0" fontId="16" fillId="0" borderId="0" xfId="0" applyFont="1" applyFill="1" applyBorder="1"/>
    <xf numFmtId="0" fontId="16" fillId="0" borderId="0" xfId="0" applyFont="1" applyBorder="1"/>
    <xf numFmtId="0" fontId="4" fillId="5" borderId="0" xfId="0" applyFont="1" applyFill="1" applyAlignment="1">
      <alignment horizontal="left" vertical="center"/>
    </xf>
    <xf numFmtId="0" fontId="4" fillId="2" borderId="0" xfId="0" applyFont="1" applyFill="1" applyAlignment="1">
      <alignment horizontal="left" vertical="center"/>
    </xf>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0" fontId="0" fillId="0" borderId="0" xfId="0" applyAlignment="1">
      <alignment horizontal="center"/>
    </xf>
    <xf numFmtId="0" fontId="15" fillId="7" borderId="0" xfId="0" applyFont="1" applyFill="1" applyBorder="1" applyAlignment="1">
      <alignment horizontal="left" vertical="center" wrapText="1"/>
    </xf>
    <xf numFmtId="0" fontId="0" fillId="0" borderId="0" xfId="0" applyAlignment="1">
      <alignment horizontal="center"/>
    </xf>
    <xf numFmtId="43" fontId="0" fillId="0" borderId="0" xfId="1" applyFont="1" applyBorder="1" applyAlignment="1">
      <alignment horizontal="center" vertical="center" wrapText="1"/>
    </xf>
    <xf numFmtId="0" fontId="0" fillId="0" borderId="0" xfId="0" applyAlignment="1">
      <alignment horizontal="center"/>
    </xf>
    <xf numFmtId="43" fontId="0" fillId="0" borderId="0" xfId="1" applyFont="1" applyAlignment="1">
      <alignment vertical="center" wrapText="1"/>
    </xf>
    <xf numFmtId="0" fontId="4" fillId="2" borderId="0" xfId="0" applyFont="1" applyFill="1" applyAlignment="1">
      <alignment horizontal="center" vertical="center"/>
    </xf>
    <xf numFmtId="0" fontId="9" fillId="8" borderId="0" xfId="0" applyFont="1" applyFill="1" applyAlignment="1">
      <alignment horizontal="center" vertical="center" wrapText="1"/>
    </xf>
    <xf numFmtId="44" fontId="0" fillId="0" borderId="0" xfId="5" applyFont="1"/>
    <xf numFmtId="0" fontId="0" fillId="0" borderId="0" xfId="0" applyBorder="1" applyAlignment="1">
      <alignment vertical="center" wrapText="1"/>
    </xf>
    <xf numFmtId="0" fontId="4" fillId="2" borderId="0" xfId="0" applyFont="1" applyFill="1" applyAlignment="1">
      <alignment horizontal="center" vertical="center" wrapText="1"/>
    </xf>
    <xf numFmtId="0" fontId="4" fillId="2" borderId="0" xfId="0" applyFont="1" applyFill="1" applyAlignment="1">
      <alignment vertical="center"/>
    </xf>
    <xf numFmtId="0" fontId="6" fillId="2" borderId="0" xfId="0" applyFont="1" applyFill="1" applyAlignment="1">
      <alignment vertical="center"/>
    </xf>
    <xf numFmtId="43" fontId="0" fillId="0" borderId="0" xfId="1" applyFont="1" applyBorder="1" applyAlignment="1">
      <alignment vertical="center" wrapText="1"/>
    </xf>
    <xf numFmtId="0" fontId="0" fillId="0" borderId="0" xfId="0" applyAlignment="1">
      <alignment horizontal="center"/>
    </xf>
    <xf numFmtId="0" fontId="6" fillId="2" borderId="0" xfId="0" applyFont="1" applyFill="1" applyAlignment="1">
      <alignment horizontal="center" vertical="center"/>
    </xf>
    <xf numFmtId="43" fontId="0" fillId="0" borderId="0" xfId="1" applyNumberFormat="1" applyFont="1" applyBorder="1" applyAlignment="1">
      <alignment horizontal="center" vertical="center" wrapText="1"/>
    </xf>
    <xf numFmtId="0" fontId="4" fillId="2"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43" fontId="0" fillId="0" borderId="0" xfId="1" applyFont="1" applyAlignment="1">
      <alignment horizontal="center" vertical="center" wrapText="1"/>
    </xf>
    <xf numFmtId="0" fontId="0" fillId="0" borderId="0" xfId="0" applyFont="1" applyAlignment="1">
      <alignment horizontal="center" vertical="center" wrapText="1"/>
    </xf>
    <xf numFmtId="10" fontId="0" fillId="0" borderId="0" xfId="2" applyNumberFormat="1" applyFont="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10" fontId="0" fillId="0" borderId="0" xfId="2" applyNumberFormat="1" applyFont="1" applyFill="1" applyBorder="1" applyAlignment="1">
      <alignment horizontal="center" vertical="center" wrapText="1"/>
    </xf>
    <xf numFmtId="0" fontId="0" fillId="0" borderId="0" xfId="0" applyFont="1" applyAlignment="1">
      <alignment horizontal="center"/>
    </xf>
    <xf numFmtId="0" fontId="0" fillId="0" borderId="0" xfId="0" applyFont="1" applyAlignment="1">
      <alignment horizontal="center"/>
    </xf>
    <xf numFmtId="0" fontId="20" fillId="0" borderId="0" xfId="0" applyFont="1" applyFill="1" applyBorder="1"/>
    <xf numFmtId="0" fontId="0" fillId="0" borderId="0" xfId="0" applyFont="1"/>
    <xf numFmtId="0" fontId="7" fillId="0" borderId="0" xfId="0" applyFont="1" applyAlignment="1">
      <alignment horizontal="center" vertical="center"/>
    </xf>
    <xf numFmtId="0" fontId="19" fillId="2" borderId="0" xfId="0" applyFont="1" applyFill="1" applyAlignment="1">
      <alignment vertical="center"/>
    </xf>
    <xf numFmtId="43" fontId="0" fillId="0" borderId="0" xfId="0" applyNumberFormat="1" applyFont="1"/>
    <xf numFmtId="0" fontId="0" fillId="0" borderId="0" xfId="0" applyFont="1" applyFill="1"/>
    <xf numFmtId="0" fontId="9" fillId="2" borderId="0" xfId="0" applyFont="1" applyFill="1" applyAlignment="1">
      <alignment horizontal="left" vertical="center"/>
    </xf>
    <xf numFmtId="0" fontId="19" fillId="2" borderId="0" xfId="0" applyFont="1" applyFill="1" applyAlignment="1">
      <alignment horizontal="center" vertical="center"/>
    </xf>
    <xf numFmtId="0" fontId="9" fillId="5" borderId="0" xfId="0" applyFont="1" applyFill="1" applyAlignment="1">
      <alignment horizontal="left" vertical="center"/>
    </xf>
    <xf numFmtId="164" fontId="0" fillId="0" borderId="0" xfId="0" applyNumberFormat="1" applyFont="1" applyAlignment="1">
      <alignment horizontal="center"/>
    </xf>
    <xf numFmtId="0" fontId="0" fillId="0" borderId="0" xfId="0" applyFont="1" applyBorder="1" applyAlignment="1">
      <alignment horizontal="center"/>
    </xf>
    <xf numFmtId="0" fontId="3" fillId="2" borderId="0" xfId="0" applyFont="1" applyFill="1" applyBorder="1" applyAlignment="1">
      <alignment horizontal="center" vertical="center" wrapText="1"/>
    </xf>
    <xf numFmtId="14" fontId="0" fillId="7" borderId="0" xfId="0" applyNumberFormat="1" applyFill="1" applyBorder="1" applyAlignment="1">
      <alignment horizontal="center"/>
    </xf>
    <xf numFmtId="10" fontId="0" fillId="7" borderId="0" xfId="2" applyNumberFormat="1" applyFont="1" applyFill="1" applyBorder="1" applyAlignment="1">
      <alignment horizontal="center" vertical="center" wrapText="1"/>
    </xf>
    <xf numFmtId="0" fontId="0" fillId="7" borderId="0" xfId="0" applyFill="1" applyBorder="1" applyAlignment="1">
      <alignment horizontal="left"/>
    </xf>
    <xf numFmtId="0" fontId="24" fillId="2" borderId="0" xfId="0" applyFont="1" applyFill="1" applyBorder="1" applyAlignment="1">
      <alignment horizontal="center" vertical="center" wrapText="1"/>
    </xf>
    <xf numFmtId="0" fontId="7" fillId="0" borderId="0" xfId="0" applyFont="1" applyAlignment="1">
      <alignment horizontal="center" vertical="center"/>
    </xf>
    <xf numFmtId="164" fontId="0" fillId="0" borderId="0" xfId="0" applyNumberFormat="1" applyFont="1" applyAlignment="1">
      <alignment horizontal="center"/>
    </xf>
    <xf numFmtId="0" fontId="0" fillId="0" borderId="0" xfId="0" applyFont="1" applyAlignment="1">
      <alignment horizontal="center"/>
    </xf>
    <xf numFmtId="43" fontId="0" fillId="0" borderId="0" xfId="1" applyFont="1" applyAlignment="1">
      <alignment horizontal="center" vertical="center" wrapText="1"/>
    </xf>
    <xf numFmtId="0" fontId="6" fillId="2" borderId="0" xfId="0" applyFont="1" applyFill="1" applyAlignment="1">
      <alignment horizontal="center" vertical="center"/>
    </xf>
    <xf numFmtId="43" fontId="0" fillId="0" borderId="0" xfId="1" applyNumberFormat="1" applyFont="1" applyBorder="1" applyAlignment="1">
      <alignment horizontal="center" vertical="center" wrapText="1"/>
    </xf>
    <xf numFmtId="0" fontId="7" fillId="0" borderId="0" xfId="0" applyFont="1" applyBorder="1" applyAlignment="1">
      <alignment horizontal="center" vertical="center"/>
    </xf>
    <xf numFmtId="0" fontId="0" fillId="0" borderId="0" xfId="0" applyAlignment="1">
      <alignment horizontal="center"/>
    </xf>
    <xf numFmtId="164" fontId="0" fillId="0" borderId="0" xfId="0" applyNumberFormat="1" applyFont="1"/>
    <xf numFmtId="0" fontId="21" fillId="6" borderId="0" xfId="0" applyFont="1" applyFill="1" applyAlignment="1">
      <alignment vertical="center" wrapText="1"/>
    </xf>
    <xf numFmtId="0" fontId="0" fillId="6" borderId="0" xfId="0" applyFill="1" applyAlignment="1"/>
    <xf numFmtId="44" fontId="21" fillId="6" borderId="0" xfId="5" applyFont="1" applyFill="1" applyAlignment="1">
      <alignment vertical="center"/>
    </xf>
    <xf numFmtId="44" fontId="21" fillId="6" borderId="0" xfId="5" applyFont="1" applyFill="1" applyAlignment="1">
      <alignment horizontal="center" vertical="center"/>
    </xf>
    <xf numFmtId="2" fontId="23" fillId="6" borderId="0" xfId="5" applyNumberFormat="1" applyFont="1" applyFill="1" applyAlignment="1"/>
    <xf numFmtId="0" fontId="22" fillId="6" borderId="0" xfId="0" applyFont="1" applyFill="1" applyAlignment="1">
      <alignment vertical="center" wrapText="1"/>
    </xf>
    <xf numFmtId="44" fontId="22" fillId="6" borderId="0" xfId="5" applyFont="1" applyFill="1" applyAlignment="1">
      <alignment horizontal="center" vertical="center"/>
    </xf>
    <xf numFmtId="0" fontId="21" fillId="6" borderId="0" xfId="0" applyFont="1" applyFill="1" applyAlignment="1">
      <alignment horizontal="left" vertical="center" wrapText="1"/>
    </xf>
    <xf numFmtId="0" fontId="0" fillId="6" borderId="0" xfId="0" applyFill="1" applyAlignment="1">
      <alignment horizontal="center"/>
    </xf>
    <xf numFmtId="2" fontId="23" fillId="6" borderId="0" xfId="5" applyNumberFormat="1" applyFont="1" applyFill="1" applyAlignment="1">
      <alignment horizontal="center"/>
    </xf>
    <xf numFmtId="0" fontId="6" fillId="2" borderId="0" xfId="0" applyFont="1" applyFill="1" applyAlignment="1">
      <alignment horizontal="center" vertical="center"/>
    </xf>
    <xf numFmtId="0" fontId="0" fillId="0" borderId="0" xfId="0" applyAlignment="1">
      <alignment horizontal="center"/>
    </xf>
    <xf numFmtId="0" fontId="16" fillId="0" borderId="0" xfId="0" applyFont="1" applyBorder="1" applyAlignment="1">
      <alignment vertical="center" wrapText="1"/>
    </xf>
    <xf numFmtId="0" fontId="14" fillId="7" borderId="0" xfId="0" applyFont="1" applyFill="1" applyBorder="1" applyAlignment="1">
      <alignment horizontal="center" vertical="center" wrapText="1"/>
    </xf>
    <xf numFmtId="43" fontId="0" fillId="7" borderId="0" xfId="1" applyFont="1" applyFill="1" applyBorder="1" applyAlignment="1">
      <alignment horizontal="center" vertical="center" wrapText="1"/>
    </xf>
    <xf numFmtId="165" fontId="0" fillId="7" borderId="0" xfId="2" applyNumberFormat="1" applyFont="1" applyFill="1" applyBorder="1" applyAlignment="1">
      <alignment horizontal="center" vertical="center" wrapText="1"/>
    </xf>
    <xf numFmtId="14" fontId="0" fillId="7" borderId="0" xfId="0" applyNumberFormat="1" applyFill="1" applyBorder="1" applyAlignment="1">
      <alignment horizontal="center" vertical="center" wrapText="1"/>
    </xf>
    <xf numFmtId="15" fontId="0" fillId="7" borderId="0" xfId="0" applyNumberFormat="1" applyFill="1" applyBorder="1" applyAlignment="1">
      <alignment horizontal="center" vertical="center" wrapText="1"/>
    </xf>
    <xf numFmtId="0" fontId="15" fillId="7" borderId="0" xfId="0" applyFont="1" applyFill="1" applyBorder="1" applyAlignment="1">
      <alignment horizontal="center" vertical="center" wrapText="1"/>
    </xf>
    <xf numFmtId="0" fontId="14" fillId="6" borderId="0" xfId="0" applyFont="1" applyFill="1" applyAlignment="1">
      <alignment vertical="center" wrapText="1"/>
    </xf>
    <xf numFmtId="0" fontId="0" fillId="0" borderId="0" xfId="0" applyFont="1" applyAlignment="1">
      <alignment horizontal="center"/>
    </xf>
    <xf numFmtId="0" fontId="0" fillId="0" borderId="0" xfId="0" applyFont="1" applyAlignment="1">
      <alignment horizontal="center" vertical="center" wrapText="1"/>
    </xf>
    <xf numFmtId="0" fontId="7" fillId="0" borderId="0" xfId="0" applyFont="1" applyAlignment="1">
      <alignment horizontal="center" vertical="center"/>
    </xf>
    <xf numFmtId="43" fontId="0" fillId="0" borderId="0" xfId="1" applyFont="1" applyAlignment="1">
      <alignment horizontal="center" vertical="center" wrapText="1"/>
    </xf>
    <xf numFmtId="43" fontId="0" fillId="0" borderId="0" xfId="1" applyFont="1" applyAlignment="1">
      <alignment vertical="center" wrapText="1"/>
    </xf>
    <xf numFmtId="3" fontId="0" fillId="0" borderId="0" xfId="0" applyNumberFormat="1" applyFont="1" applyAlignment="1">
      <alignment horizontal="center" vertical="center" wrapText="1"/>
    </xf>
    <xf numFmtId="0" fontId="0" fillId="0" borderId="0" xfId="0" applyFill="1" applyAlignment="1">
      <alignment horizontal="center"/>
    </xf>
    <xf numFmtId="0" fontId="0" fillId="0" borderId="1" xfId="0" applyFill="1" applyBorder="1" applyAlignment="1">
      <alignment horizontal="center"/>
    </xf>
    <xf numFmtId="0" fontId="0" fillId="0" borderId="2" xfId="0" applyFont="1" applyBorder="1" applyAlignment="1">
      <alignment horizontal="center"/>
    </xf>
    <xf numFmtId="0" fontId="19" fillId="2" borderId="0" xfId="0" applyFont="1" applyFill="1" applyAlignment="1">
      <alignment horizontal="center" vertical="center"/>
    </xf>
    <xf numFmtId="0" fontId="0" fillId="0" borderId="0" xfId="0" applyFont="1" applyBorder="1" applyAlignment="1">
      <alignment horizontal="center"/>
    </xf>
    <xf numFmtId="0" fontId="7" fillId="0" borderId="0" xfId="0" applyFont="1" applyAlignment="1">
      <alignment horizontal="center" vertical="center" wrapText="1"/>
    </xf>
    <xf numFmtId="43" fontId="0" fillId="0" borderId="0" xfId="1" applyFont="1" applyAlignment="1">
      <alignment vertical="center"/>
    </xf>
    <xf numFmtId="0" fontId="6" fillId="0" borderId="0" xfId="0" applyFont="1" applyFill="1" applyAlignment="1">
      <alignment horizontal="center" vertical="center"/>
    </xf>
    <xf numFmtId="164" fontId="0" fillId="0" borderId="0" xfId="1" applyNumberFormat="1" applyFont="1" applyAlignment="1">
      <alignment horizontal="center" vertical="center" wrapText="1"/>
    </xf>
    <xf numFmtId="0" fontId="6" fillId="2" borderId="0" xfId="0" applyFont="1" applyFill="1" applyAlignment="1">
      <alignment horizontal="center" vertical="center"/>
    </xf>
    <xf numFmtId="164" fontId="0" fillId="0" borderId="0" xfId="1" applyNumberFormat="1" applyFont="1" applyFill="1" applyAlignment="1">
      <alignment horizontal="center" vertical="center" wrapText="1"/>
    </xf>
    <xf numFmtId="164" fontId="4" fillId="5" borderId="0" xfId="0" applyNumberFormat="1" applyFont="1" applyFill="1" applyAlignment="1">
      <alignment horizontal="left" vertical="center"/>
    </xf>
    <xf numFmtId="164" fontId="9" fillId="2" borderId="0" xfId="0" applyNumberFormat="1" applyFont="1" applyFill="1" applyAlignment="1">
      <alignment horizontal="center" vertical="center"/>
    </xf>
    <xf numFmtId="0" fontId="9" fillId="2" borderId="0" xfId="0" applyFont="1" applyFill="1" applyAlignment="1">
      <alignment horizontal="left" vertical="center"/>
    </xf>
    <xf numFmtId="164" fontId="0" fillId="0" borderId="0" xfId="1" applyNumberFormat="1" applyFont="1" applyAlignment="1">
      <alignment vertical="center"/>
    </xf>
    <xf numFmtId="164" fontId="0" fillId="0" borderId="0" xfId="1" applyNumberFormat="1" applyFont="1" applyAlignment="1">
      <alignment vertical="center" wrapText="1"/>
    </xf>
    <xf numFmtId="164" fontId="0" fillId="0" borderId="2" xfId="0" applyNumberFormat="1" applyFont="1" applyBorder="1" applyAlignment="1">
      <alignment horizontal="center"/>
    </xf>
    <xf numFmtId="164" fontId="0" fillId="0" borderId="0" xfId="0" applyNumberFormat="1" applyFont="1" applyBorder="1" applyAlignment="1">
      <alignment horizontal="center"/>
    </xf>
    <xf numFmtId="164" fontId="0" fillId="0" borderId="0" xfId="1" applyNumberFormat="1" applyFont="1" applyBorder="1" applyAlignment="1">
      <alignment horizontal="center" vertical="center" wrapText="1"/>
    </xf>
    <xf numFmtId="43" fontId="0" fillId="0" borderId="0" xfId="1" applyNumberFormat="1" applyFont="1" applyAlignment="1">
      <alignment horizontal="center" vertical="center" wrapText="1"/>
    </xf>
    <xf numFmtId="43" fontId="0" fillId="0" borderId="0" xfId="1" applyNumberFormat="1" applyFont="1" applyFill="1" applyBorder="1" applyAlignment="1">
      <alignment horizontal="center" vertical="center" wrapText="1"/>
    </xf>
    <xf numFmtId="164" fontId="9" fillId="2" borderId="0" xfId="1" applyNumberFormat="1" applyFont="1" applyFill="1" applyAlignment="1">
      <alignment horizontal="center" vertical="center" wrapText="1"/>
    </xf>
    <xf numFmtId="0" fontId="9" fillId="2" borderId="0" xfId="0" applyFont="1" applyFill="1" applyAlignment="1">
      <alignment horizontal="center" vertical="center"/>
    </xf>
    <xf numFmtId="164" fontId="9" fillId="5" borderId="0" xfId="0" applyNumberFormat="1" applyFont="1" applyFill="1" applyAlignment="1">
      <alignment horizontal="center" vertical="center"/>
    </xf>
    <xf numFmtId="43" fontId="0" fillId="0" borderId="0" xfId="1" applyNumberFormat="1" applyFont="1" applyBorder="1" applyAlignment="1">
      <alignment horizontal="center" vertical="center" wrapText="1"/>
    </xf>
    <xf numFmtId="43" fontId="0" fillId="0" borderId="0" xfId="0" applyNumberFormat="1" applyFont="1" applyAlignment="1">
      <alignment horizontal="center" vertical="center"/>
    </xf>
    <xf numFmtId="0" fontId="0" fillId="0" borderId="0" xfId="0" applyFont="1" applyAlignment="1">
      <alignment horizontal="center" vertical="center"/>
    </xf>
    <xf numFmtId="164" fontId="7" fillId="0" borderId="0" xfId="1" applyNumberFormat="1" applyFont="1" applyAlignment="1">
      <alignment horizontal="center" vertical="center" wrapText="1"/>
    </xf>
    <xf numFmtId="164" fontId="0" fillId="0" borderId="0" xfId="0" applyNumberFormat="1" applyFont="1" applyAlignment="1">
      <alignment horizontal="center"/>
    </xf>
    <xf numFmtId="164" fontId="9" fillId="5" borderId="0" xfId="0" applyNumberFormat="1" applyFont="1" applyFill="1" applyAlignment="1">
      <alignment horizontal="left" vertical="center"/>
    </xf>
    <xf numFmtId="0" fontId="16" fillId="0" borderId="0" xfId="0" applyFont="1" applyBorder="1" applyAlignment="1">
      <alignment horizontal="left" vertical="center" wrapText="1"/>
    </xf>
    <xf numFmtId="0" fontId="9" fillId="8" borderId="0" xfId="0" applyFont="1" applyFill="1" applyAlignment="1">
      <alignment horizontal="center" vertical="center" wrapText="1"/>
    </xf>
    <xf numFmtId="0" fontId="0" fillId="0" borderId="0" xfId="0" applyAlignment="1">
      <alignment horizontal="center"/>
    </xf>
    <xf numFmtId="164" fontId="9" fillId="8" borderId="0" xfId="0" applyNumberFormat="1" applyFont="1" applyFill="1" applyAlignment="1">
      <alignment horizontal="center" vertical="center" wrapText="1"/>
    </xf>
    <xf numFmtId="164" fontId="5" fillId="5" borderId="0" xfId="0" applyNumberFormat="1" applyFont="1" applyFill="1" applyAlignment="1">
      <alignment horizontal="center" vertical="center" wrapText="1"/>
    </xf>
    <xf numFmtId="0" fontId="5" fillId="5" borderId="0" xfId="0" applyFont="1" applyFill="1" applyAlignment="1">
      <alignment horizontal="center" vertical="center" wrapText="1"/>
    </xf>
    <xf numFmtId="0" fontId="5" fillId="5" borderId="0" xfId="0" applyFont="1" applyFill="1" applyAlignment="1">
      <alignment horizontal="left" vertical="center" wrapText="1"/>
    </xf>
    <xf numFmtId="164" fontId="4" fillId="2" borderId="0" xfId="1" applyNumberFormat="1" applyFont="1" applyFill="1" applyAlignment="1">
      <alignment horizontal="center" vertical="center"/>
    </xf>
    <xf numFmtId="0" fontId="7" fillId="0" borderId="0" xfId="0" applyFont="1" applyBorder="1" applyAlignment="1">
      <alignment horizontal="center" vertical="center"/>
    </xf>
    <xf numFmtId="0" fontId="4" fillId="2" borderId="0" xfId="0" applyFont="1" applyFill="1" applyAlignment="1">
      <alignment horizontal="center" vertical="center"/>
    </xf>
    <xf numFmtId="43" fontId="0" fillId="0" borderId="0" xfId="1" applyFont="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Fill="1" applyAlignment="1">
      <alignment horizontal="center" vertical="center" wrapText="1"/>
    </xf>
    <xf numFmtId="0" fontId="4" fillId="2" borderId="0" xfId="0" applyFont="1" applyFill="1" applyAlignment="1">
      <alignment horizontal="center" vertical="center" wrapText="1"/>
    </xf>
    <xf numFmtId="164" fontId="4" fillId="2" borderId="0" xfId="0" applyNumberFormat="1" applyFont="1" applyFill="1" applyAlignment="1">
      <alignment horizontal="center"/>
    </xf>
    <xf numFmtId="0" fontId="0" fillId="0" borderId="2" xfId="0" applyFont="1" applyBorder="1" applyAlignment="1">
      <alignment horizontal="center" vertical="center" wrapText="1"/>
    </xf>
    <xf numFmtId="43" fontId="0" fillId="0" borderId="2" xfId="1" applyNumberFormat="1" applyFont="1" applyBorder="1" applyAlignment="1">
      <alignment horizontal="center" vertical="center" wrapText="1"/>
    </xf>
    <xf numFmtId="0" fontId="19" fillId="2" borderId="2" xfId="0" applyFont="1" applyFill="1" applyBorder="1" applyAlignment="1">
      <alignment horizontal="center" vertical="center"/>
    </xf>
  </cellXfs>
  <cellStyles count="6">
    <cellStyle name="Millares" xfId="1" builtinId="3"/>
    <cellStyle name="Millares 2" xfId="3"/>
    <cellStyle name="Moneda" xfId="5" builtinId="4"/>
    <cellStyle name="Normal" xfId="0" builtinId="0"/>
    <cellStyle name="Normal 3"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104773</xdr:colOff>
      <xdr:row>0</xdr:row>
      <xdr:rowOff>85720</xdr:rowOff>
    </xdr:from>
    <xdr:to>
      <xdr:col>17</xdr:col>
      <xdr:colOff>95253</xdr:colOff>
      <xdr:row>6</xdr:row>
      <xdr:rowOff>161921</xdr:rowOff>
    </xdr:to>
    <xdr:sp macro="" textlink="">
      <xdr:nvSpPr>
        <xdr:cNvPr id="5" name="60 Rectángulo">
          <a:extLst>
            <a:ext uri="{FF2B5EF4-FFF2-40B4-BE49-F238E27FC236}">
              <a16:creationId xmlns:a16="http://schemas.microsoft.com/office/drawing/2014/main" id="{00000000-0008-0000-0000-000005000000}"/>
            </a:ext>
          </a:extLst>
        </xdr:cNvPr>
        <xdr:cNvSpPr/>
      </xdr:nvSpPr>
      <xdr:spPr>
        <a:xfrm rot="16200000">
          <a:off x="4705350" y="-4514857"/>
          <a:ext cx="1219201" cy="1042035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endParaRPr lang="es-MX" sz="1100"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Deuda pública de Largo Plazo al 1er Trimestre de 2020</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9" name="8 Conector recto">
          <a:extLst>
            <a:ext uri="{FF2B5EF4-FFF2-40B4-BE49-F238E27FC236}">
              <a16:creationId xmlns:a16="http://schemas.microsoft.com/office/drawing/2014/main" id="{00000000-0008-0000-0000-000009000000}"/>
            </a:ext>
          </a:extLst>
        </xdr:cNvPr>
        <xdr:cNvCxnSpPr/>
      </xdr:nvCxnSpPr>
      <xdr:spPr>
        <a:xfrm flipH="1">
          <a:off x="1323975" y="704850"/>
          <a:ext cx="9525"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152399</xdr:colOff>
      <xdr:row>2</xdr:row>
      <xdr:rowOff>28569</xdr:rowOff>
    </xdr:from>
    <xdr:to>
      <xdr:col>5</xdr:col>
      <xdr:colOff>673100</xdr:colOff>
      <xdr:row>4</xdr:row>
      <xdr:rowOff>123824</xdr:rowOff>
    </xdr:to>
    <xdr:pic>
      <xdr:nvPicPr>
        <xdr:cNvPr id="8" name="7 Imagen" descr="Resultado de imagen para gobierno del estado de jalisco alfaro">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199" y="981069"/>
          <a:ext cx="2266951" cy="476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104773</xdr:colOff>
      <xdr:row>0</xdr:row>
      <xdr:rowOff>171450</xdr:rowOff>
    </xdr:from>
    <xdr:to>
      <xdr:col>2</xdr:col>
      <xdr:colOff>28575</xdr:colOff>
      <xdr:row>5</xdr:row>
      <xdr:rowOff>161925</xdr:rowOff>
    </xdr:to>
    <xdr:pic>
      <xdr:nvPicPr>
        <xdr:cNvPr id="10" name="9 Imagen">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371473" y="742950"/>
          <a:ext cx="1352552"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47619</xdr:colOff>
      <xdr:row>0</xdr:row>
      <xdr:rowOff>114300</xdr:rowOff>
    </xdr:from>
    <xdr:to>
      <xdr:col>12</xdr:col>
      <xdr:colOff>1644</xdr:colOff>
      <xdr:row>6</xdr:row>
      <xdr:rowOff>152390</xdr:rowOff>
    </xdr:to>
    <xdr:sp macro="" textlink="">
      <xdr:nvSpPr>
        <xdr:cNvPr id="3" name="60 Rectángulo">
          <a:extLst>
            <a:ext uri="{FF2B5EF4-FFF2-40B4-BE49-F238E27FC236}">
              <a16:creationId xmlns:a16="http://schemas.microsoft.com/office/drawing/2014/main" id="{00000000-0008-0000-0100-000003000000}"/>
            </a:ext>
          </a:extLst>
        </xdr:cNvPr>
        <xdr:cNvSpPr/>
      </xdr:nvSpPr>
      <xdr:spPr>
        <a:xfrm rot="16200000">
          <a:off x="3525074" y="-2791655"/>
          <a:ext cx="1181090" cy="8136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Saldo de la Deuda Directa al 1er Trimestre de 2020</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6" name="5 Conector recto">
          <a:extLst>
            <a:ext uri="{FF2B5EF4-FFF2-40B4-BE49-F238E27FC236}">
              <a16:creationId xmlns:a16="http://schemas.microsoft.com/office/drawing/2014/main" id="{00000000-0008-0000-0100-000006000000}"/>
            </a:ext>
          </a:extLst>
        </xdr:cNvPr>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85719</xdr:colOff>
      <xdr:row>1</xdr:row>
      <xdr:rowOff>57150</xdr:rowOff>
    </xdr:from>
    <xdr:to>
      <xdr:col>1</xdr:col>
      <xdr:colOff>1438271</xdr:colOff>
      <xdr:row>6</xdr:row>
      <xdr:rowOff>47625</xdr:rowOff>
    </xdr:to>
    <xdr:pic>
      <xdr:nvPicPr>
        <xdr:cNvPr id="8" name="7 Imagen">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352419" y="819150"/>
          <a:ext cx="1352552" cy="942975"/>
        </a:xfrm>
        <a:prstGeom prst="rect">
          <a:avLst/>
        </a:prstGeom>
      </xdr:spPr>
    </xdr:pic>
    <xdr:clientData/>
  </xdr:twoCellAnchor>
  <xdr:twoCellAnchor editAs="oneCell">
    <xdr:from>
      <xdr:col>3</xdr:col>
      <xdr:colOff>38094</xdr:colOff>
      <xdr:row>2</xdr:row>
      <xdr:rowOff>95250</xdr:rowOff>
    </xdr:from>
    <xdr:to>
      <xdr:col>5</xdr:col>
      <xdr:colOff>514350</xdr:colOff>
      <xdr:row>5</xdr:row>
      <xdr:rowOff>5</xdr:rowOff>
    </xdr:to>
    <xdr:pic>
      <xdr:nvPicPr>
        <xdr:cNvPr id="9" name="8 Imagen" descr="Resultado de imagen para gobierno del estado de jalisco alfaro">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69" y="1047750"/>
          <a:ext cx="1838331" cy="476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47619</xdr:colOff>
      <xdr:row>0</xdr:row>
      <xdr:rowOff>114300</xdr:rowOff>
    </xdr:from>
    <xdr:to>
      <xdr:col>15</xdr:col>
      <xdr:colOff>1266825</xdr:colOff>
      <xdr:row>6</xdr:row>
      <xdr:rowOff>152390</xdr:rowOff>
    </xdr:to>
    <xdr:sp macro="" textlink="">
      <xdr:nvSpPr>
        <xdr:cNvPr id="3" name="60 Rectángulo">
          <a:extLst>
            <a:ext uri="{FF2B5EF4-FFF2-40B4-BE49-F238E27FC236}">
              <a16:creationId xmlns:a16="http://schemas.microsoft.com/office/drawing/2014/main" id="{00000000-0008-0000-0200-000003000000}"/>
            </a:ext>
          </a:extLst>
        </xdr:cNvPr>
        <xdr:cNvSpPr/>
      </xdr:nvSpPr>
      <xdr:spPr>
        <a:xfrm rot="16200000">
          <a:off x="8877302" y="-8143883"/>
          <a:ext cx="1181090" cy="1884045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Endeudamiento Neto al 1er Trimestre de 2020</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6" name="5 Conector recto">
          <a:extLst>
            <a:ext uri="{FF2B5EF4-FFF2-40B4-BE49-F238E27FC236}">
              <a16:creationId xmlns:a16="http://schemas.microsoft.com/office/drawing/2014/main" id="{00000000-0008-0000-0200-000006000000}"/>
            </a:ext>
          </a:extLst>
        </xdr:cNvPr>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xdr:row>
      <xdr:rowOff>19050</xdr:rowOff>
    </xdr:from>
    <xdr:to>
      <xdr:col>1</xdr:col>
      <xdr:colOff>1352552</xdr:colOff>
      <xdr:row>6</xdr:row>
      <xdr:rowOff>9525</xdr:rowOff>
    </xdr:to>
    <xdr:pic>
      <xdr:nvPicPr>
        <xdr:cNvPr id="8" name="7 Imagen">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stretch>
          <a:fillRect/>
        </a:stretch>
      </xdr:blipFill>
      <xdr:spPr>
        <a:xfrm>
          <a:off x="266700" y="781050"/>
          <a:ext cx="1352552" cy="942975"/>
        </a:xfrm>
        <a:prstGeom prst="rect">
          <a:avLst/>
        </a:prstGeom>
      </xdr:spPr>
    </xdr:pic>
    <xdr:clientData/>
  </xdr:twoCellAnchor>
  <xdr:twoCellAnchor editAs="oneCell">
    <xdr:from>
      <xdr:col>3</xdr:col>
      <xdr:colOff>276225</xdr:colOff>
      <xdr:row>2</xdr:row>
      <xdr:rowOff>66675</xdr:rowOff>
    </xdr:from>
    <xdr:to>
      <xdr:col>5</xdr:col>
      <xdr:colOff>1504950</xdr:colOff>
      <xdr:row>4</xdr:row>
      <xdr:rowOff>171450</xdr:rowOff>
    </xdr:to>
    <xdr:pic>
      <xdr:nvPicPr>
        <xdr:cNvPr id="9" name="8 Imagen" descr="Resultado de imagen para gobierno del estado de jalisco alfaro">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025" y="1019175"/>
          <a:ext cx="24955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47619</xdr:colOff>
      <xdr:row>3</xdr:row>
      <xdr:rowOff>114300</xdr:rowOff>
    </xdr:from>
    <xdr:to>
      <xdr:col>12</xdr:col>
      <xdr:colOff>1644</xdr:colOff>
      <xdr:row>9</xdr:row>
      <xdr:rowOff>152390</xdr:rowOff>
    </xdr:to>
    <xdr:sp macro="" textlink="">
      <xdr:nvSpPr>
        <xdr:cNvPr id="3" name="60 Rectángulo">
          <a:extLst>
            <a:ext uri="{FF2B5EF4-FFF2-40B4-BE49-F238E27FC236}">
              <a16:creationId xmlns:a16="http://schemas.microsoft.com/office/drawing/2014/main" id="{00000000-0008-0000-0300-000003000000}"/>
            </a:ext>
          </a:extLst>
        </xdr:cNvPr>
        <xdr:cNvSpPr/>
      </xdr:nvSpPr>
      <xdr:spPr>
        <a:xfrm rot="16200000">
          <a:off x="3844162" y="-3110743"/>
          <a:ext cx="1181090" cy="87741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Intereses de la Deuda Pública Directa Pagados al 1er Trimestre de 2020</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3</xdr:row>
      <xdr:rowOff>133350</xdr:rowOff>
    </xdr:from>
    <xdr:to>
      <xdr:col>2</xdr:col>
      <xdr:colOff>571500</xdr:colOff>
      <xdr:row>9</xdr:row>
      <xdr:rowOff>142875</xdr:rowOff>
    </xdr:to>
    <xdr:cxnSp macro="">
      <xdr:nvCxnSpPr>
        <xdr:cNvPr id="6" name="5 Conector recto">
          <a:extLst>
            <a:ext uri="{FF2B5EF4-FFF2-40B4-BE49-F238E27FC236}">
              <a16:creationId xmlns:a16="http://schemas.microsoft.com/office/drawing/2014/main" id="{00000000-0008-0000-0300-000006000000}"/>
            </a:ext>
          </a:extLst>
        </xdr:cNvPr>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38094</xdr:colOff>
      <xdr:row>4</xdr:row>
      <xdr:rowOff>19050</xdr:rowOff>
    </xdr:from>
    <xdr:to>
      <xdr:col>1</xdr:col>
      <xdr:colOff>1390646</xdr:colOff>
      <xdr:row>9</xdr:row>
      <xdr:rowOff>9525</xdr:rowOff>
    </xdr:to>
    <xdr:pic>
      <xdr:nvPicPr>
        <xdr:cNvPr id="9" name="8 Imagen">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a:stretch>
          <a:fillRect/>
        </a:stretch>
      </xdr:blipFill>
      <xdr:spPr>
        <a:xfrm>
          <a:off x="304794" y="781050"/>
          <a:ext cx="1352552" cy="942975"/>
        </a:xfrm>
        <a:prstGeom prst="rect">
          <a:avLst/>
        </a:prstGeom>
      </xdr:spPr>
    </xdr:pic>
    <xdr:clientData/>
  </xdr:twoCellAnchor>
  <xdr:twoCellAnchor editAs="oneCell">
    <xdr:from>
      <xdr:col>3</xdr:col>
      <xdr:colOff>38094</xdr:colOff>
      <xdr:row>5</xdr:row>
      <xdr:rowOff>19050</xdr:rowOff>
    </xdr:from>
    <xdr:to>
      <xdr:col>5</xdr:col>
      <xdr:colOff>609600</xdr:colOff>
      <xdr:row>7</xdr:row>
      <xdr:rowOff>123825</xdr:rowOff>
    </xdr:to>
    <xdr:pic>
      <xdr:nvPicPr>
        <xdr:cNvPr id="10" name="9 Imagen" descr="Resultado de imagen para gobierno del estado de jalisco alfaro">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6894" y="400050"/>
          <a:ext cx="2047881"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34640</xdr:colOff>
      <xdr:row>0</xdr:row>
      <xdr:rowOff>34636</xdr:rowOff>
    </xdr:from>
    <xdr:to>
      <xdr:col>10</xdr:col>
      <xdr:colOff>1143000</xdr:colOff>
      <xdr:row>6</xdr:row>
      <xdr:rowOff>15875</xdr:rowOff>
    </xdr:to>
    <xdr:sp macro="" textlink="">
      <xdr:nvSpPr>
        <xdr:cNvPr id="4" name="60 Rectángulo">
          <a:extLst>
            <a:ext uri="{FF2B5EF4-FFF2-40B4-BE49-F238E27FC236}">
              <a16:creationId xmlns:a16="http://schemas.microsoft.com/office/drawing/2014/main" id="{00000000-0008-0000-0400-000004000000}"/>
            </a:ext>
          </a:extLst>
        </xdr:cNvPr>
        <xdr:cNvSpPr/>
      </xdr:nvSpPr>
      <xdr:spPr>
        <a:xfrm rot="16200000">
          <a:off x="4569596" y="-4500320"/>
          <a:ext cx="1060739" cy="1013065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Secretaria</a:t>
          </a:r>
          <a:r>
            <a:rPr lang="es-MX" sz="1400" b="1" baseline="0">
              <a:solidFill>
                <a:sysClr val="windowText" lastClr="000000"/>
              </a:solidFill>
              <a:latin typeface="Arial" panose="020B0604020202020204" pitchFamily="34" charset="0"/>
              <a:cs typeface="Arial" panose="020B0604020202020204" pitchFamily="34" charset="0"/>
            </a:rPr>
            <a:t>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Deuda Pública de Corto Plazo al 1er Trimestre de 2020</a:t>
          </a:r>
        </a:p>
        <a:p>
          <a:pPr lvl="6" algn="ctr"/>
          <a:endParaRPr lang="es-MX" sz="1200" b="1" baseline="0">
            <a:solidFill>
              <a:sysClr val="windowText" lastClr="000000"/>
            </a:solidFill>
            <a:latin typeface="Arial" panose="020B0604020202020204" pitchFamily="34" charset="0"/>
            <a:cs typeface="Arial" panose="020B0604020202020204" pitchFamily="34" charset="0"/>
          </a:endParaRP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320388</xdr:colOff>
      <xdr:row>0</xdr:row>
      <xdr:rowOff>60614</xdr:rowOff>
    </xdr:from>
    <xdr:to>
      <xdr:col>2</xdr:col>
      <xdr:colOff>320388</xdr:colOff>
      <xdr:row>6</xdr:row>
      <xdr:rowOff>70139</xdr:rowOff>
    </xdr:to>
    <xdr:cxnSp macro="">
      <xdr:nvCxnSpPr>
        <xdr:cNvPr id="7" name="6 Conector recto">
          <a:extLst>
            <a:ext uri="{FF2B5EF4-FFF2-40B4-BE49-F238E27FC236}">
              <a16:creationId xmlns:a16="http://schemas.microsoft.com/office/drawing/2014/main" id="{00000000-0008-0000-0400-000007000000}"/>
            </a:ext>
          </a:extLst>
        </xdr:cNvPr>
        <xdr:cNvCxnSpPr/>
      </xdr:nvCxnSpPr>
      <xdr:spPr>
        <a:xfrm flipH="1">
          <a:off x="1634838" y="822614"/>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193390</xdr:colOff>
      <xdr:row>0</xdr:row>
      <xdr:rowOff>161636</xdr:rowOff>
    </xdr:from>
    <xdr:to>
      <xdr:col>1</xdr:col>
      <xdr:colOff>1249609</xdr:colOff>
      <xdr:row>5</xdr:row>
      <xdr:rowOff>152111</xdr:rowOff>
    </xdr:to>
    <xdr:pic>
      <xdr:nvPicPr>
        <xdr:cNvPr id="9" name="8 Imagen">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a:stretch>
          <a:fillRect/>
        </a:stretch>
      </xdr:blipFill>
      <xdr:spPr>
        <a:xfrm>
          <a:off x="193390" y="923636"/>
          <a:ext cx="1352552" cy="942975"/>
        </a:xfrm>
        <a:prstGeom prst="rect">
          <a:avLst/>
        </a:prstGeom>
      </xdr:spPr>
    </xdr:pic>
    <xdr:clientData/>
  </xdr:twoCellAnchor>
  <xdr:twoCellAnchor editAs="oneCell">
    <xdr:from>
      <xdr:col>2</xdr:col>
      <xdr:colOff>24057</xdr:colOff>
      <xdr:row>1</xdr:row>
      <xdr:rowOff>161636</xdr:rowOff>
    </xdr:from>
    <xdr:to>
      <xdr:col>5</xdr:col>
      <xdr:colOff>412750</xdr:colOff>
      <xdr:row>4</xdr:row>
      <xdr:rowOff>10261</xdr:rowOff>
    </xdr:to>
    <xdr:pic>
      <xdr:nvPicPr>
        <xdr:cNvPr id="10" name="9 Imagen" descr="Resultado de imagen para gobierno del estado de jalisco alfaro">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40724" y="352136"/>
          <a:ext cx="1955027" cy="42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66671</xdr:colOff>
      <xdr:row>3</xdr:row>
      <xdr:rowOff>85713</xdr:rowOff>
    </xdr:from>
    <xdr:to>
      <xdr:col>25</xdr:col>
      <xdr:colOff>2</xdr:colOff>
      <xdr:row>9</xdr:row>
      <xdr:rowOff>161914</xdr:rowOff>
    </xdr:to>
    <xdr:sp macro="" textlink="">
      <xdr:nvSpPr>
        <xdr:cNvPr id="3" name="60 Rectángulo">
          <a:extLst>
            <a:ext uri="{FF2B5EF4-FFF2-40B4-BE49-F238E27FC236}">
              <a16:creationId xmlns:a16="http://schemas.microsoft.com/office/drawing/2014/main" id="{00000000-0008-0000-0500-000003000000}"/>
            </a:ext>
          </a:extLst>
        </xdr:cNvPr>
        <xdr:cNvSpPr/>
      </xdr:nvSpPr>
      <xdr:spPr>
        <a:xfrm rot="16200000">
          <a:off x="7767636" y="-7043752"/>
          <a:ext cx="1219201" cy="1662113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Secretaria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endParaRPr lang="es-MX" sz="1100"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Pago del Servicio de la Deuda Pública Por Fuente de Financiamiento al 1er Trimestre de 2020</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3</xdr:row>
      <xdr:rowOff>133350</xdr:rowOff>
    </xdr:from>
    <xdr:to>
      <xdr:col>2</xdr:col>
      <xdr:colOff>571500</xdr:colOff>
      <xdr:row>9</xdr:row>
      <xdr:rowOff>142875</xdr:rowOff>
    </xdr:to>
    <xdr:cxnSp macro="">
      <xdr:nvCxnSpPr>
        <xdr:cNvPr id="6" name="5 Conector recto">
          <a:extLst>
            <a:ext uri="{FF2B5EF4-FFF2-40B4-BE49-F238E27FC236}">
              <a16:creationId xmlns:a16="http://schemas.microsoft.com/office/drawing/2014/main" id="{00000000-0008-0000-0500-000006000000}"/>
            </a:ext>
          </a:extLst>
        </xdr:cNvPr>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57146</xdr:colOff>
      <xdr:row>4</xdr:row>
      <xdr:rowOff>9513</xdr:rowOff>
    </xdr:from>
    <xdr:to>
      <xdr:col>1</xdr:col>
      <xdr:colOff>1409698</xdr:colOff>
      <xdr:row>9</xdr:row>
      <xdr:rowOff>2369</xdr:rowOff>
    </xdr:to>
    <xdr:pic>
      <xdr:nvPicPr>
        <xdr:cNvPr id="8" name="7 Imagen">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a:stretch>
          <a:fillRect/>
        </a:stretch>
      </xdr:blipFill>
      <xdr:spPr>
        <a:xfrm>
          <a:off x="323846" y="771513"/>
          <a:ext cx="1352552" cy="942975"/>
        </a:xfrm>
        <a:prstGeom prst="rect">
          <a:avLst/>
        </a:prstGeom>
      </xdr:spPr>
    </xdr:pic>
    <xdr:clientData/>
  </xdr:twoCellAnchor>
  <xdr:twoCellAnchor editAs="oneCell">
    <xdr:from>
      <xdr:col>3</xdr:col>
      <xdr:colOff>152396</xdr:colOff>
      <xdr:row>5</xdr:row>
      <xdr:rowOff>19038</xdr:rowOff>
    </xdr:from>
    <xdr:to>
      <xdr:col>5</xdr:col>
      <xdr:colOff>1171575</xdr:colOff>
      <xdr:row>8</xdr:row>
      <xdr:rowOff>0</xdr:rowOff>
    </xdr:to>
    <xdr:pic>
      <xdr:nvPicPr>
        <xdr:cNvPr id="9" name="8 Imagen" descr="Resultado de imagen para gobierno del estado de jalisco alfaro">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196" y="971538"/>
          <a:ext cx="2276479" cy="542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66671</xdr:colOff>
      <xdr:row>0</xdr:row>
      <xdr:rowOff>85712</xdr:rowOff>
    </xdr:from>
    <xdr:to>
      <xdr:col>19</xdr:col>
      <xdr:colOff>2095500</xdr:colOff>
      <xdr:row>6</xdr:row>
      <xdr:rowOff>161913</xdr:rowOff>
    </xdr:to>
    <xdr:sp macro="" textlink="">
      <xdr:nvSpPr>
        <xdr:cNvPr id="3" name="60 Rectángulo">
          <a:extLst>
            <a:ext uri="{FF2B5EF4-FFF2-40B4-BE49-F238E27FC236}">
              <a16:creationId xmlns:a16="http://schemas.microsoft.com/office/drawing/2014/main" id="{00000000-0008-0000-0600-000003000000}"/>
            </a:ext>
          </a:extLst>
        </xdr:cNvPr>
        <xdr:cNvSpPr/>
      </xdr:nvSpPr>
      <xdr:spPr>
        <a:xfrm rot="16200000">
          <a:off x="15348344" y="-15195961"/>
          <a:ext cx="1219201" cy="3178254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chemeClr val="bg1"/>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Secretaria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endParaRPr lang="es-MX" sz="1100"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Registro Estatal  de Obligaciones de los Entes Públicos del Estado de Jalisco y sus Municipios al  1er Trimestre de 2020</a:t>
          </a:r>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xdr:col>
      <xdr:colOff>561975</xdr:colOff>
      <xdr:row>0</xdr:row>
      <xdr:rowOff>133350</xdr:rowOff>
    </xdr:from>
    <xdr:to>
      <xdr:col>4</xdr:col>
      <xdr:colOff>571500</xdr:colOff>
      <xdr:row>6</xdr:row>
      <xdr:rowOff>142875</xdr:rowOff>
    </xdr:to>
    <xdr:cxnSp macro="">
      <xdr:nvCxnSpPr>
        <xdr:cNvPr id="6" name="5 Conector recto">
          <a:extLst>
            <a:ext uri="{FF2B5EF4-FFF2-40B4-BE49-F238E27FC236}">
              <a16:creationId xmlns:a16="http://schemas.microsoft.com/office/drawing/2014/main" id="{00000000-0008-0000-0600-000006000000}"/>
            </a:ext>
          </a:extLst>
        </xdr:cNvPr>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697702</xdr:colOff>
      <xdr:row>1</xdr:row>
      <xdr:rowOff>2368</xdr:rowOff>
    </xdr:from>
    <xdr:to>
      <xdr:col>2</xdr:col>
      <xdr:colOff>381000</xdr:colOff>
      <xdr:row>6</xdr:row>
      <xdr:rowOff>4749</xdr:rowOff>
    </xdr:to>
    <xdr:pic>
      <xdr:nvPicPr>
        <xdr:cNvPr id="8" name="7 Imagen">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a:stretch>
          <a:fillRect/>
        </a:stretch>
      </xdr:blipFill>
      <xdr:spPr>
        <a:xfrm>
          <a:off x="697702" y="764368"/>
          <a:ext cx="1969298" cy="942975"/>
        </a:xfrm>
        <a:prstGeom prst="rect">
          <a:avLst/>
        </a:prstGeom>
      </xdr:spPr>
    </xdr:pic>
    <xdr:clientData/>
  </xdr:twoCellAnchor>
  <xdr:twoCellAnchor editAs="oneCell">
    <xdr:from>
      <xdr:col>4</xdr:col>
      <xdr:colOff>733421</xdr:colOff>
      <xdr:row>2</xdr:row>
      <xdr:rowOff>14274</xdr:rowOff>
    </xdr:from>
    <xdr:to>
      <xdr:col>5</xdr:col>
      <xdr:colOff>2190750</xdr:colOff>
      <xdr:row>5</xdr:row>
      <xdr:rowOff>47625</xdr:rowOff>
    </xdr:to>
    <xdr:pic>
      <xdr:nvPicPr>
        <xdr:cNvPr id="9" name="8 Imagen" descr="Resultado de imagen para gobierno del estado de jalisco alfaro">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07577" y="966774"/>
          <a:ext cx="2659861" cy="604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R55"/>
  <sheetViews>
    <sheetView showGridLines="0" view="pageBreakPreview" zoomScale="80" zoomScaleNormal="100" zoomScaleSheetLayoutView="80" workbookViewId="0">
      <selection activeCell="D12" sqref="D12:D13"/>
    </sheetView>
  </sheetViews>
  <sheetFormatPr baseColWidth="10" defaultRowHeight="14.25" x14ac:dyDescent="0.45"/>
  <cols>
    <col min="1" max="1" width="4" customWidth="1"/>
    <col min="2" max="2" width="21.3984375" customWidth="1"/>
    <col min="3" max="3" width="2" customWidth="1"/>
    <col min="4" max="4" width="24.86328125" bestFit="1" customWidth="1"/>
    <col min="5" max="5" width="1.3984375" customWidth="1"/>
    <col min="6" max="6" width="14.265625" customWidth="1"/>
    <col min="7" max="7" width="1" customWidth="1"/>
    <col min="8" max="8" width="15.265625" customWidth="1"/>
    <col min="9" max="9" width="1.59765625" customWidth="1"/>
    <col min="10" max="10" width="3.1328125" customWidth="1"/>
    <col min="11" max="11" width="22.1328125" customWidth="1"/>
    <col min="12" max="12" width="3" customWidth="1"/>
    <col min="13" max="13" width="29.3984375" bestFit="1" customWidth="1"/>
    <col min="14" max="14" width="1.73046875" customWidth="1"/>
    <col min="15" max="15" width="15" customWidth="1"/>
    <col min="16" max="16" width="2.59765625" customWidth="1"/>
    <col min="17" max="17" width="13.3984375" customWidth="1"/>
  </cols>
  <sheetData>
    <row r="8" spans="1:18" ht="30" x14ac:dyDescent="0.45">
      <c r="A8" s="1"/>
      <c r="B8" s="2" t="s">
        <v>0</v>
      </c>
      <c r="C8" s="2"/>
      <c r="D8" s="2" t="s">
        <v>72</v>
      </c>
      <c r="E8" s="2"/>
      <c r="F8" s="2" t="s">
        <v>1</v>
      </c>
      <c r="G8" s="2"/>
      <c r="H8" s="2" t="s">
        <v>2</v>
      </c>
      <c r="I8" s="2"/>
      <c r="J8" s="125"/>
      <c r="K8" s="2" t="s">
        <v>0</v>
      </c>
      <c r="L8" s="2"/>
      <c r="M8" s="2" t="s">
        <v>72</v>
      </c>
      <c r="N8" s="2"/>
      <c r="O8" s="2" t="s">
        <v>1</v>
      </c>
      <c r="P8" s="2"/>
      <c r="Q8" s="2" t="s">
        <v>2</v>
      </c>
      <c r="R8" s="4"/>
    </row>
    <row r="9" spans="1:18" x14ac:dyDescent="0.45">
      <c r="A9" s="1"/>
      <c r="B9" s="3"/>
      <c r="C9" s="3"/>
      <c r="D9" s="3"/>
      <c r="E9" s="3"/>
      <c r="F9" s="3"/>
      <c r="G9" s="3"/>
      <c r="H9" s="3"/>
      <c r="I9" s="3"/>
      <c r="J9" s="125"/>
      <c r="K9" s="3"/>
      <c r="L9" s="3"/>
      <c r="M9" s="3"/>
      <c r="N9" s="3"/>
      <c r="O9" s="3"/>
      <c r="P9" s="3"/>
      <c r="Q9" s="3"/>
      <c r="R9" s="5"/>
    </row>
    <row r="10" spans="1:18" ht="17.649999999999999" x14ac:dyDescent="0.45">
      <c r="A10" s="6"/>
      <c r="B10" s="6"/>
      <c r="C10" s="6"/>
      <c r="D10" s="7" t="s">
        <v>3</v>
      </c>
      <c r="E10" s="6"/>
      <c r="F10" s="6"/>
      <c r="G10" s="6"/>
      <c r="H10" s="6"/>
      <c r="I10" s="6"/>
      <c r="J10" s="125"/>
      <c r="K10" s="6"/>
      <c r="L10" s="6"/>
      <c r="M10" s="7" t="s">
        <v>4</v>
      </c>
      <c r="N10" s="6"/>
      <c r="O10" s="6"/>
      <c r="P10" s="6"/>
      <c r="Q10" s="6"/>
      <c r="R10" s="8"/>
    </row>
    <row r="11" spans="1:18" x14ac:dyDescent="0.45">
      <c r="A11" s="6"/>
      <c r="B11" s="9"/>
      <c r="C11" s="9"/>
      <c r="D11" s="9"/>
      <c r="E11" s="9"/>
      <c r="F11" s="9"/>
      <c r="G11" s="9"/>
      <c r="H11" s="9"/>
      <c r="I11" s="9"/>
      <c r="J11" s="126"/>
      <c r="K11" s="9"/>
      <c r="L11" s="9"/>
      <c r="M11" s="9"/>
      <c r="N11" s="9"/>
      <c r="O11" s="9"/>
      <c r="P11" s="9"/>
      <c r="Q11" s="9"/>
      <c r="R11" s="8"/>
    </row>
    <row r="12" spans="1:18" ht="15.75" customHeight="1" x14ac:dyDescent="0.45">
      <c r="A12" s="128">
        <v>1</v>
      </c>
      <c r="B12" s="130" t="s">
        <v>5</v>
      </c>
      <c r="C12" s="127"/>
      <c r="D12" s="122">
        <v>5115348231</v>
      </c>
      <c r="E12" s="72"/>
      <c r="F12" s="120" t="s">
        <v>76</v>
      </c>
      <c r="G12" s="129"/>
      <c r="H12" s="120" t="s">
        <v>78</v>
      </c>
      <c r="I12" s="127"/>
      <c r="J12" s="128">
        <v>6</v>
      </c>
      <c r="K12" s="121" t="s">
        <v>8</v>
      </c>
      <c r="L12" s="119"/>
      <c r="M12" s="122">
        <v>500000000</v>
      </c>
      <c r="N12" s="119"/>
      <c r="O12" s="120" t="s">
        <v>9</v>
      </c>
      <c r="P12" s="119"/>
      <c r="Q12" s="120" t="s">
        <v>17</v>
      </c>
    </row>
    <row r="13" spans="1:18" ht="15.75" customHeight="1" x14ac:dyDescent="0.45">
      <c r="A13" s="128"/>
      <c r="B13" s="130"/>
      <c r="C13" s="119"/>
      <c r="D13" s="122">
        <v>3000000000</v>
      </c>
      <c r="E13" s="72"/>
      <c r="F13" s="120"/>
      <c r="G13" s="129"/>
      <c r="H13" s="120"/>
      <c r="I13" s="119"/>
      <c r="J13" s="128"/>
      <c r="K13" s="121"/>
      <c r="L13" s="119"/>
      <c r="M13" s="122"/>
      <c r="N13" s="119"/>
      <c r="O13" s="120"/>
      <c r="P13" s="119"/>
      <c r="Q13" s="120"/>
    </row>
    <row r="14" spans="1:18" ht="15.75" customHeight="1" x14ac:dyDescent="0.45">
      <c r="A14" s="128">
        <f>A12+1</f>
        <v>2</v>
      </c>
      <c r="B14" s="130" t="s">
        <v>6</v>
      </c>
      <c r="C14" s="129"/>
      <c r="D14" s="122">
        <v>3000000000</v>
      </c>
      <c r="E14" s="72"/>
      <c r="F14" s="120" t="s">
        <v>77</v>
      </c>
      <c r="G14" s="129"/>
      <c r="H14" s="120" t="s">
        <v>78</v>
      </c>
      <c r="I14" s="119"/>
      <c r="J14" s="128">
        <f>J12+1</f>
        <v>7</v>
      </c>
      <c r="K14" s="121" t="s">
        <v>8</v>
      </c>
      <c r="L14" s="119"/>
      <c r="M14" s="122">
        <v>1750000000</v>
      </c>
      <c r="N14" s="119"/>
      <c r="O14" s="120" t="s">
        <v>10</v>
      </c>
      <c r="P14" s="119"/>
      <c r="Q14" s="120" t="s">
        <v>18</v>
      </c>
    </row>
    <row r="15" spans="1:18" ht="15.75" customHeight="1" x14ac:dyDescent="0.45">
      <c r="A15" s="128"/>
      <c r="B15" s="130"/>
      <c r="C15" s="129"/>
      <c r="D15" s="122">
        <v>1000000000</v>
      </c>
      <c r="E15" s="72"/>
      <c r="F15" s="120"/>
      <c r="G15" s="129"/>
      <c r="H15" s="120"/>
      <c r="I15" s="119"/>
      <c r="J15" s="128"/>
      <c r="K15" s="121"/>
      <c r="L15" s="119"/>
      <c r="M15" s="122"/>
      <c r="N15" s="119"/>
      <c r="O15" s="120"/>
      <c r="P15" s="119"/>
      <c r="Q15" s="120"/>
    </row>
    <row r="16" spans="1:18" ht="15.75" customHeight="1" x14ac:dyDescent="0.45">
      <c r="A16" s="128">
        <f>A14+1</f>
        <v>3</v>
      </c>
      <c r="B16" s="130" t="s">
        <v>53</v>
      </c>
      <c r="C16" s="129"/>
      <c r="D16" s="122">
        <v>2000000000</v>
      </c>
      <c r="E16" s="72"/>
      <c r="F16" s="120" t="s">
        <v>76</v>
      </c>
      <c r="G16" s="129"/>
      <c r="H16" s="120" t="s">
        <v>78</v>
      </c>
      <c r="I16" s="119"/>
      <c r="J16" s="128">
        <f t="shared" ref="J16" si="0">J14+1</f>
        <v>8</v>
      </c>
      <c r="K16" s="121" t="s">
        <v>8</v>
      </c>
      <c r="L16" s="119"/>
      <c r="M16" s="122">
        <v>1920000000</v>
      </c>
      <c r="N16" s="119"/>
      <c r="O16" s="124" t="s">
        <v>11</v>
      </c>
      <c r="P16" s="119"/>
      <c r="Q16" s="120" t="s">
        <v>18</v>
      </c>
    </row>
    <row r="17" spans="1:17" ht="15.75" customHeight="1" x14ac:dyDescent="0.45">
      <c r="A17" s="128"/>
      <c r="B17" s="130"/>
      <c r="C17" s="129"/>
      <c r="D17" s="122">
        <v>1000000000</v>
      </c>
      <c r="E17" s="72"/>
      <c r="F17" s="120"/>
      <c r="G17" s="129"/>
      <c r="H17" s="120"/>
      <c r="I17" s="119"/>
      <c r="J17" s="128"/>
      <c r="K17" s="121"/>
      <c r="L17" s="119"/>
      <c r="M17" s="122"/>
      <c r="N17" s="119"/>
      <c r="O17" s="124"/>
      <c r="P17" s="119"/>
      <c r="Q17" s="120"/>
    </row>
    <row r="18" spans="1:17" ht="15.75" customHeight="1" x14ac:dyDescent="0.45">
      <c r="A18" s="128">
        <f>A16+1</f>
        <v>4</v>
      </c>
      <c r="B18" s="130" t="s">
        <v>53</v>
      </c>
      <c r="C18" s="129"/>
      <c r="D18" s="122">
        <v>1000000000</v>
      </c>
      <c r="E18" s="72"/>
      <c r="F18" s="120" t="s">
        <v>76</v>
      </c>
      <c r="G18" s="129"/>
      <c r="H18" s="120" t="s">
        <v>78</v>
      </c>
      <c r="I18" s="119"/>
      <c r="J18" s="128">
        <f t="shared" ref="J18" si="1">J16+1</f>
        <v>9</v>
      </c>
      <c r="K18" s="121" t="s">
        <v>8</v>
      </c>
      <c r="L18" s="119"/>
      <c r="M18" s="122">
        <v>1000000000</v>
      </c>
      <c r="N18" s="119"/>
      <c r="O18" s="120" t="s">
        <v>55</v>
      </c>
      <c r="P18" s="119"/>
      <c r="Q18" s="120" t="s">
        <v>56</v>
      </c>
    </row>
    <row r="19" spans="1:17" ht="15.75" customHeight="1" x14ac:dyDescent="0.45">
      <c r="A19" s="128"/>
      <c r="B19" s="130"/>
      <c r="C19" s="129"/>
      <c r="D19" s="122">
        <v>1000000000</v>
      </c>
      <c r="E19" s="72"/>
      <c r="F19" s="120"/>
      <c r="G19" s="129"/>
      <c r="H19" s="120"/>
      <c r="I19" s="119"/>
      <c r="J19" s="128"/>
      <c r="K19" s="121"/>
      <c r="L19" s="119"/>
      <c r="M19" s="122"/>
      <c r="N19" s="119"/>
      <c r="O19" s="120"/>
      <c r="P19" s="119"/>
      <c r="Q19" s="120"/>
    </row>
    <row r="20" spans="1:17" ht="15.75" customHeight="1" x14ac:dyDescent="0.45">
      <c r="A20" s="128">
        <f>A18+1</f>
        <v>5</v>
      </c>
      <c r="B20" s="130" t="s">
        <v>5</v>
      </c>
      <c r="C20" s="129"/>
      <c r="D20" s="122">
        <v>2300000000</v>
      </c>
      <c r="E20" s="74"/>
      <c r="F20" s="120" t="s">
        <v>76</v>
      </c>
      <c r="G20" s="129"/>
      <c r="H20" s="120" t="s">
        <v>78</v>
      </c>
      <c r="I20" s="119"/>
      <c r="J20" s="128">
        <f t="shared" ref="J20" si="2">J18+1</f>
        <v>10</v>
      </c>
      <c r="K20" s="121" t="s">
        <v>8</v>
      </c>
      <c r="L20" s="119"/>
      <c r="M20" s="122">
        <v>1000000000</v>
      </c>
      <c r="N20" s="119"/>
      <c r="O20" s="120" t="s">
        <v>12</v>
      </c>
      <c r="P20" s="119"/>
      <c r="Q20" s="120" t="s">
        <v>20</v>
      </c>
    </row>
    <row r="21" spans="1:17" ht="15.75" customHeight="1" x14ac:dyDescent="0.45">
      <c r="A21" s="128"/>
      <c r="B21" s="130"/>
      <c r="C21" s="129"/>
      <c r="D21" s="122">
        <v>1000000000</v>
      </c>
      <c r="E21" s="75"/>
      <c r="F21" s="120"/>
      <c r="G21" s="129"/>
      <c r="H21" s="120"/>
      <c r="I21" s="119"/>
      <c r="J21" s="128"/>
      <c r="K21" s="121"/>
      <c r="L21" s="119"/>
      <c r="M21" s="122"/>
      <c r="N21" s="119"/>
      <c r="O21" s="120"/>
      <c r="P21" s="119"/>
      <c r="Q21" s="120"/>
    </row>
    <row r="22" spans="1:17" ht="15.75" customHeight="1" x14ac:dyDescent="0.45">
      <c r="A22" s="128"/>
      <c r="B22" s="130"/>
      <c r="C22" s="129"/>
      <c r="D22" s="122"/>
      <c r="E22" s="74"/>
      <c r="F22" s="120"/>
      <c r="G22" s="129"/>
      <c r="H22" s="120"/>
      <c r="I22" s="119"/>
      <c r="J22" s="128">
        <f t="shared" ref="J22" si="3">J20+1</f>
        <v>11</v>
      </c>
      <c r="K22" s="121" t="s">
        <v>8</v>
      </c>
      <c r="L22" s="119"/>
      <c r="M22" s="123">
        <v>300000000</v>
      </c>
      <c r="N22" s="119"/>
      <c r="O22" s="120" t="s">
        <v>13</v>
      </c>
      <c r="P22" s="119"/>
      <c r="Q22" s="120" t="s">
        <v>20</v>
      </c>
    </row>
    <row r="23" spans="1:17" ht="15.75" customHeight="1" x14ac:dyDescent="0.45">
      <c r="A23" s="128"/>
      <c r="B23" s="130"/>
      <c r="C23" s="129"/>
      <c r="D23" s="122"/>
      <c r="E23" s="75"/>
      <c r="F23" s="120"/>
      <c r="G23" s="129"/>
      <c r="H23" s="120"/>
      <c r="I23" s="119"/>
      <c r="J23" s="128"/>
      <c r="K23" s="121"/>
      <c r="L23" s="119"/>
      <c r="M23" s="123"/>
      <c r="N23" s="119"/>
      <c r="O23" s="120"/>
      <c r="P23" s="119"/>
      <c r="Q23" s="120"/>
    </row>
    <row r="24" spans="1:17" ht="15.75" customHeight="1" x14ac:dyDescent="0.45">
      <c r="A24" s="128"/>
      <c r="B24" s="130"/>
      <c r="C24" s="129"/>
      <c r="D24" s="122"/>
      <c r="E24" s="74"/>
      <c r="F24" s="120"/>
      <c r="G24" s="129"/>
      <c r="H24" s="120"/>
      <c r="I24" s="119"/>
      <c r="J24" s="128">
        <f t="shared" ref="J24" si="4">J22+1</f>
        <v>12</v>
      </c>
      <c r="K24" s="121" t="s">
        <v>8</v>
      </c>
      <c r="L24" s="119"/>
      <c r="M24" s="131">
        <v>299888355</v>
      </c>
      <c r="N24" s="119"/>
      <c r="O24" s="120" t="s">
        <v>14</v>
      </c>
      <c r="P24" s="119"/>
      <c r="Q24" s="120" t="s">
        <v>21</v>
      </c>
    </row>
    <row r="25" spans="1:17" ht="15.75" customHeight="1" x14ac:dyDescent="0.45">
      <c r="A25" s="128"/>
      <c r="B25" s="130"/>
      <c r="C25" s="129"/>
      <c r="D25" s="122"/>
      <c r="E25" s="75"/>
      <c r="F25" s="120"/>
      <c r="G25" s="129"/>
      <c r="H25" s="120"/>
      <c r="I25" s="119"/>
      <c r="J25" s="128"/>
      <c r="K25" s="121"/>
      <c r="L25" s="119"/>
      <c r="M25" s="131"/>
      <c r="N25" s="119"/>
      <c r="O25" s="120"/>
      <c r="P25" s="119"/>
      <c r="Q25" s="120"/>
    </row>
    <row r="26" spans="1:17" ht="15.75" customHeight="1" x14ac:dyDescent="0.45">
      <c r="A26" s="128"/>
      <c r="B26" s="130"/>
      <c r="C26" s="129"/>
      <c r="D26" s="122"/>
      <c r="E26" s="74"/>
      <c r="F26" s="120"/>
      <c r="G26" s="129"/>
      <c r="H26" s="120"/>
      <c r="I26" s="119"/>
      <c r="J26" s="128">
        <f t="shared" ref="J26" si="5">J24+1</f>
        <v>13</v>
      </c>
      <c r="K26" s="121" t="s">
        <v>8</v>
      </c>
      <c r="L26" s="119"/>
      <c r="M26" s="122">
        <v>223786059</v>
      </c>
      <c r="N26" s="119"/>
      <c r="O26" s="120" t="s">
        <v>15</v>
      </c>
      <c r="P26" s="119"/>
      <c r="Q26" s="120" t="s">
        <v>22</v>
      </c>
    </row>
    <row r="27" spans="1:17" ht="15.75" customHeight="1" x14ac:dyDescent="0.45">
      <c r="A27" s="128"/>
      <c r="B27" s="130"/>
      <c r="C27" s="129"/>
      <c r="D27" s="122"/>
      <c r="E27" s="75"/>
      <c r="F27" s="120"/>
      <c r="G27" s="129"/>
      <c r="H27" s="120"/>
      <c r="I27" s="119"/>
      <c r="J27" s="128"/>
      <c r="K27" s="121"/>
      <c r="L27" s="119"/>
      <c r="M27" s="122"/>
      <c r="N27" s="119"/>
      <c r="O27" s="120"/>
      <c r="P27" s="119"/>
      <c r="Q27" s="120"/>
    </row>
    <row r="28" spans="1:17" ht="15" customHeight="1" x14ac:dyDescent="0.45">
      <c r="A28" s="128"/>
      <c r="B28" s="75"/>
      <c r="C28" s="75"/>
      <c r="D28" s="75"/>
      <c r="E28" s="75"/>
      <c r="F28" s="75"/>
      <c r="G28" s="75"/>
      <c r="H28" s="75"/>
      <c r="I28" s="119"/>
      <c r="J28" s="128">
        <f t="shared" ref="J28" si="6">J26+1</f>
        <v>14</v>
      </c>
      <c r="K28" s="121" t="s">
        <v>8</v>
      </c>
      <c r="L28" s="119"/>
      <c r="M28" s="122">
        <v>500379494</v>
      </c>
      <c r="N28" s="119"/>
      <c r="O28" s="120" t="s">
        <v>16</v>
      </c>
      <c r="P28" s="119"/>
      <c r="Q28" s="120" t="s">
        <v>23</v>
      </c>
    </row>
    <row r="29" spans="1:17" ht="15" customHeight="1" x14ac:dyDescent="0.45">
      <c r="A29" s="128"/>
      <c r="B29" s="75"/>
      <c r="C29" s="75"/>
      <c r="D29" s="75"/>
      <c r="E29" s="75"/>
      <c r="F29" s="75"/>
      <c r="G29" s="75"/>
      <c r="H29" s="75"/>
      <c r="I29" s="119"/>
      <c r="J29" s="128"/>
      <c r="K29" s="121"/>
      <c r="L29" s="119"/>
      <c r="M29" s="122"/>
      <c r="N29" s="119"/>
      <c r="O29" s="120"/>
      <c r="P29" s="119"/>
      <c r="Q29" s="120"/>
    </row>
    <row r="30" spans="1:17" ht="15.75" customHeight="1" x14ac:dyDescent="0.45">
      <c r="A30" s="128"/>
      <c r="B30" s="75"/>
      <c r="C30" s="75"/>
      <c r="D30" s="75"/>
      <c r="E30" s="75"/>
      <c r="F30" s="75"/>
      <c r="G30" s="75"/>
      <c r="H30" s="75"/>
      <c r="I30" s="119"/>
      <c r="J30" s="128">
        <f t="shared" ref="J30" si="7">J28+1</f>
        <v>15</v>
      </c>
      <c r="K30" s="121" t="s">
        <v>8</v>
      </c>
      <c r="L30" s="119"/>
      <c r="M30" s="122">
        <v>86788886</v>
      </c>
      <c r="N30" s="119"/>
      <c r="O30" s="120" t="s">
        <v>54</v>
      </c>
      <c r="P30" s="119"/>
      <c r="Q30" s="120" t="s">
        <v>19</v>
      </c>
    </row>
    <row r="31" spans="1:17" ht="15.75" customHeight="1" x14ac:dyDescent="0.45">
      <c r="A31" s="128"/>
      <c r="B31" s="75"/>
      <c r="C31" s="75"/>
      <c r="D31" s="75"/>
      <c r="E31" s="75"/>
      <c r="F31" s="75"/>
      <c r="G31" s="75"/>
      <c r="H31" s="75"/>
      <c r="I31" s="119"/>
      <c r="J31" s="128"/>
      <c r="K31" s="121"/>
      <c r="L31" s="119"/>
      <c r="M31" s="122"/>
      <c r="N31" s="119"/>
      <c r="O31" s="120"/>
      <c r="P31" s="119"/>
      <c r="Q31" s="120"/>
    </row>
    <row r="32" spans="1:17" ht="15" customHeight="1" x14ac:dyDescent="0.45">
      <c r="A32" s="128"/>
      <c r="B32" s="75"/>
      <c r="C32" s="75"/>
      <c r="D32" s="75"/>
      <c r="E32" s="75"/>
      <c r="F32" s="75"/>
      <c r="G32" s="75"/>
      <c r="H32" s="75"/>
      <c r="I32" s="119"/>
      <c r="J32" s="128">
        <f t="shared" ref="J32:J40" si="8">J30+1</f>
        <v>16</v>
      </c>
      <c r="K32" s="121" t="s">
        <v>8</v>
      </c>
      <c r="L32" s="119"/>
      <c r="M32" s="122">
        <v>56998668</v>
      </c>
      <c r="N32" s="119"/>
      <c r="O32" s="120" t="s">
        <v>61</v>
      </c>
      <c r="P32" s="119"/>
      <c r="Q32" s="120" t="s">
        <v>62</v>
      </c>
    </row>
    <row r="33" spans="1:17" ht="15" customHeight="1" x14ac:dyDescent="0.45">
      <c r="A33" s="128"/>
      <c r="B33" s="75"/>
      <c r="C33" s="75"/>
      <c r="D33" s="75"/>
      <c r="E33" s="75"/>
      <c r="F33" s="75"/>
      <c r="G33" s="75"/>
      <c r="H33" s="75"/>
      <c r="I33" s="119"/>
      <c r="J33" s="128"/>
      <c r="K33" s="121"/>
      <c r="L33" s="119"/>
      <c r="M33" s="122"/>
      <c r="N33" s="119"/>
      <c r="O33" s="120"/>
      <c r="P33" s="119"/>
      <c r="Q33" s="120"/>
    </row>
    <row r="34" spans="1:17" ht="15" customHeight="1" x14ac:dyDescent="0.45">
      <c r="A34" s="128"/>
      <c r="B34" s="75"/>
      <c r="C34" s="75"/>
      <c r="D34" s="75"/>
      <c r="E34" s="75"/>
      <c r="F34" s="75"/>
      <c r="G34" s="75"/>
      <c r="H34" s="75"/>
      <c r="I34" s="119"/>
      <c r="J34" s="128">
        <f t="shared" si="8"/>
        <v>17</v>
      </c>
      <c r="K34" s="121" t="s">
        <v>8</v>
      </c>
      <c r="L34" s="75"/>
      <c r="M34" s="122">
        <v>2500000000</v>
      </c>
      <c r="N34" s="75"/>
      <c r="O34" s="120" t="s">
        <v>76</v>
      </c>
      <c r="P34" s="75"/>
      <c r="Q34" s="120" t="s">
        <v>78</v>
      </c>
    </row>
    <row r="35" spans="1:17" ht="15" customHeight="1" x14ac:dyDescent="0.45">
      <c r="A35" s="128"/>
      <c r="B35" s="75"/>
      <c r="C35" s="75"/>
      <c r="D35" s="75"/>
      <c r="E35" s="75"/>
      <c r="F35" s="75"/>
      <c r="G35" s="75"/>
      <c r="H35" s="75"/>
      <c r="I35" s="119"/>
      <c r="J35" s="128"/>
      <c r="K35" s="121"/>
      <c r="L35" s="75"/>
      <c r="M35" s="122"/>
      <c r="N35" s="75"/>
      <c r="O35" s="120"/>
      <c r="P35" s="75"/>
      <c r="Q35" s="120"/>
    </row>
    <row r="36" spans="1:17" ht="15" customHeight="1" x14ac:dyDescent="0.45">
      <c r="A36" s="128"/>
      <c r="B36" s="75"/>
      <c r="C36" s="75"/>
      <c r="D36" s="75"/>
      <c r="E36" s="75"/>
      <c r="F36" s="75"/>
      <c r="G36" s="75"/>
      <c r="H36" s="75"/>
      <c r="I36" s="119"/>
      <c r="J36" s="128">
        <f t="shared" si="8"/>
        <v>18</v>
      </c>
      <c r="K36" s="121" t="s">
        <v>8</v>
      </c>
      <c r="L36" s="75"/>
      <c r="M36" s="122">
        <v>569432472.52999997</v>
      </c>
      <c r="N36" s="75"/>
      <c r="O36" s="120" t="s">
        <v>79</v>
      </c>
      <c r="P36" s="75"/>
      <c r="Q36" s="120" t="s">
        <v>78</v>
      </c>
    </row>
    <row r="37" spans="1:17" ht="15" customHeight="1" x14ac:dyDescent="0.45">
      <c r="A37" s="128"/>
      <c r="B37" s="75"/>
      <c r="C37" s="75"/>
      <c r="D37" s="75"/>
      <c r="E37" s="75"/>
      <c r="F37" s="75"/>
      <c r="G37" s="75"/>
      <c r="H37" s="75"/>
      <c r="I37" s="119"/>
      <c r="J37" s="128"/>
      <c r="K37" s="121"/>
      <c r="L37" s="75"/>
      <c r="M37" s="122"/>
      <c r="N37" s="75"/>
      <c r="O37" s="120"/>
      <c r="P37" s="75"/>
      <c r="Q37" s="120"/>
    </row>
    <row r="38" spans="1:17" ht="15" customHeight="1" x14ac:dyDescent="0.45">
      <c r="A38" s="128"/>
      <c r="B38" s="75"/>
      <c r="C38" s="75"/>
      <c r="D38" s="75"/>
      <c r="E38" s="75"/>
      <c r="F38" s="75"/>
      <c r="G38" s="75"/>
      <c r="H38" s="75"/>
      <c r="I38" s="119"/>
      <c r="J38" s="128">
        <f t="shared" si="8"/>
        <v>19</v>
      </c>
      <c r="K38" s="121" t="s">
        <v>8</v>
      </c>
      <c r="L38" s="75"/>
      <c r="M38" s="122">
        <v>2250000000</v>
      </c>
      <c r="N38" s="75"/>
      <c r="O38" s="120" t="s">
        <v>79</v>
      </c>
      <c r="P38" s="75"/>
      <c r="Q38" s="120" t="s">
        <v>78</v>
      </c>
    </row>
    <row r="39" spans="1:17" ht="15" customHeight="1" x14ac:dyDescent="0.45">
      <c r="A39" s="128"/>
      <c r="B39" s="75"/>
      <c r="C39" s="75"/>
      <c r="D39" s="75"/>
      <c r="E39" s="75"/>
      <c r="F39" s="75"/>
      <c r="G39" s="75"/>
      <c r="H39" s="75"/>
      <c r="I39" s="119"/>
      <c r="J39" s="128"/>
      <c r="K39" s="121"/>
      <c r="L39" s="75"/>
      <c r="M39" s="122"/>
      <c r="N39" s="75"/>
      <c r="O39" s="120"/>
      <c r="P39" s="75"/>
      <c r="Q39" s="120"/>
    </row>
    <row r="40" spans="1:17" ht="15" customHeight="1" x14ac:dyDescent="0.45">
      <c r="A40" s="128"/>
      <c r="B40" s="75"/>
      <c r="C40" s="75"/>
      <c r="D40" s="75"/>
      <c r="E40" s="75"/>
      <c r="F40" s="75"/>
      <c r="G40" s="75"/>
      <c r="H40" s="75"/>
      <c r="I40" s="119"/>
      <c r="J40" s="128">
        <f t="shared" si="8"/>
        <v>20</v>
      </c>
      <c r="K40" s="121" t="s">
        <v>8</v>
      </c>
      <c r="L40" s="75"/>
      <c r="M40" s="122">
        <v>700000000</v>
      </c>
      <c r="N40" s="75"/>
      <c r="O40" s="120" t="s">
        <v>79</v>
      </c>
      <c r="P40" s="75"/>
      <c r="Q40" s="120" t="s">
        <v>78</v>
      </c>
    </row>
    <row r="41" spans="1:17" ht="15" customHeight="1" x14ac:dyDescent="0.45">
      <c r="A41" s="128"/>
      <c r="B41" s="75"/>
      <c r="C41" s="75"/>
      <c r="D41" s="75"/>
      <c r="E41" s="75"/>
      <c r="F41" s="75"/>
      <c r="G41" s="75"/>
      <c r="H41" s="75"/>
      <c r="I41" s="119"/>
      <c r="J41" s="128"/>
      <c r="K41" s="121"/>
      <c r="L41" s="75"/>
      <c r="M41" s="122"/>
      <c r="N41" s="75"/>
      <c r="O41" s="120"/>
      <c r="P41" s="75"/>
      <c r="Q41" s="120"/>
    </row>
    <row r="42" spans="1:17" ht="15" customHeight="1" x14ac:dyDescent="0.45">
      <c r="A42" s="132"/>
      <c r="B42" s="8"/>
      <c r="C42" s="8"/>
      <c r="D42" s="8"/>
      <c r="E42" s="8"/>
      <c r="F42" s="8"/>
      <c r="G42" s="8"/>
      <c r="H42" s="8"/>
      <c r="I42" s="125"/>
      <c r="J42" s="132"/>
    </row>
    <row r="43" spans="1:17" ht="15" customHeight="1" x14ac:dyDescent="0.45">
      <c r="A43" s="132"/>
      <c r="B43" s="8"/>
      <c r="C43" s="8"/>
      <c r="D43" s="8"/>
      <c r="E43" s="8"/>
      <c r="F43" s="8"/>
      <c r="G43" s="8"/>
      <c r="H43" s="8"/>
      <c r="I43" s="125"/>
      <c r="J43" s="132"/>
    </row>
    <row r="44" spans="1:17" x14ac:dyDescent="0.45">
      <c r="A44" s="132"/>
      <c r="B44" s="8"/>
      <c r="C44" s="8"/>
      <c r="D44" s="8"/>
      <c r="E44" s="8"/>
      <c r="F44" s="8"/>
      <c r="G44" s="8"/>
      <c r="H44" s="8"/>
      <c r="I44" s="8"/>
      <c r="J44" s="132"/>
    </row>
    <row r="45" spans="1:17" x14ac:dyDescent="0.45">
      <c r="A45" s="132"/>
      <c r="B45" s="8"/>
      <c r="C45" s="8"/>
      <c r="D45" s="8"/>
      <c r="E45" s="8"/>
      <c r="F45" s="8"/>
      <c r="G45" s="8"/>
      <c r="H45" s="8"/>
      <c r="I45" s="8"/>
      <c r="J45" s="132"/>
    </row>
    <row r="46" spans="1:17" x14ac:dyDescent="0.45">
      <c r="A46" s="132"/>
      <c r="B46" s="8"/>
      <c r="C46" s="8"/>
      <c r="D46" s="8"/>
      <c r="E46" s="8"/>
      <c r="F46" s="8"/>
      <c r="G46" s="8"/>
      <c r="H46" s="8"/>
      <c r="I46" s="8"/>
      <c r="J46" s="132"/>
    </row>
    <row r="47" spans="1:17" x14ac:dyDescent="0.45">
      <c r="A47" s="132"/>
      <c r="B47" s="8"/>
      <c r="C47" s="8"/>
      <c r="D47" s="8"/>
      <c r="E47" s="8"/>
      <c r="F47" s="8"/>
      <c r="G47" s="8"/>
      <c r="H47" s="8"/>
      <c r="I47" s="8"/>
      <c r="J47" s="132"/>
      <c r="K47" s="39"/>
    </row>
    <row r="48" spans="1:17" x14ac:dyDescent="0.45">
      <c r="A48" s="132"/>
      <c r="B48" s="8"/>
      <c r="C48" s="8"/>
      <c r="D48" s="8"/>
      <c r="E48" s="8"/>
      <c r="F48" s="8"/>
      <c r="G48" s="8"/>
      <c r="H48" s="8"/>
      <c r="I48" s="8"/>
      <c r="J48" s="132"/>
    </row>
    <row r="49" spans="1:10" x14ac:dyDescent="0.45">
      <c r="A49" s="132"/>
      <c r="B49" s="8"/>
      <c r="C49" s="8"/>
      <c r="D49" s="8"/>
      <c r="E49" s="8"/>
      <c r="F49" s="8"/>
      <c r="G49" s="8"/>
      <c r="H49" s="8"/>
      <c r="I49" s="8"/>
      <c r="J49" s="132"/>
    </row>
    <row r="50" spans="1:10" x14ac:dyDescent="0.45">
      <c r="A50" s="132"/>
      <c r="B50" s="8"/>
      <c r="C50" s="8"/>
      <c r="D50" s="8"/>
      <c r="E50" s="8"/>
      <c r="F50" s="8"/>
      <c r="G50" s="8"/>
      <c r="H50" s="8"/>
      <c r="I50" s="8"/>
      <c r="J50" s="8"/>
    </row>
    <row r="51" spans="1:10" x14ac:dyDescent="0.45">
      <c r="A51" s="132"/>
      <c r="B51" s="8"/>
      <c r="C51" s="8"/>
      <c r="D51" s="8"/>
      <c r="E51" s="8"/>
      <c r="F51" s="8"/>
      <c r="G51" s="8"/>
      <c r="H51" s="8"/>
      <c r="I51" s="8"/>
      <c r="J51" s="8"/>
    </row>
    <row r="52" spans="1:10" x14ac:dyDescent="0.45">
      <c r="A52" s="132"/>
      <c r="B52" s="8"/>
      <c r="C52" s="8"/>
      <c r="D52" s="8"/>
      <c r="E52" s="8"/>
      <c r="F52" s="8"/>
      <c r="G52" s="8"/>
      <c r="H52" s="8"/>
      <c r="I52" s="8"/>
      <c r="J52" s="8"/>
    </row>
    <row r="53" spans="1:10" x14ac:dyDescent="0.45">
      <c r="A53" s="132"/>
      <c r="B53" s="8"/>
      <c r="C53" s="8"/>
      <c r="D53" s="8"/>
      <c r="E53" s="8"/>
      <c r="F53" s="8"/>
      <c r="G53" s="8"/>
      <c r="H53" s="8"/>
      <c r="I53" s="8"/>
      <c r="J53" s="8"/>
    </row>
    <row r="55" spans="1:10" x14ac:dyDescent="0.45">
      <c r="A55" s="39"/>
      <c r="I55" s="39"/>
      <c r="J55" s="39"/>
    </row>
  </sheetData>
  <customSheetViews>
    <customSheetView guid="{8EA58AF3-E87D-42A9-9890-AE18CCA466EF}" showPageBreaks="1" showGridLines="0">
      <selection activeCell="K12" sqref="K12:K13"/>
    </customSheetView>
  </customSheetViews>
  <mergeCells count="198">
    <mergeCell ref="L30:L31"/>
    <mergeCell ref="L32:L33"/>
    <mergeCell ref="M30:M31"/>
    <mergeCell ref="M32:M33"/>
    <mergeCell ref="N30:N31"/>
    <mergeCell ref="N32:N33"/>
    <mergeCell ref="M26:M27"/>
    <mergeCell ref="N26:N27"/>
    <mergeCell ref="O26:O27"/>
    <mergeCell ref="L28:L29"/>
    <mergeCell ref="M28:M29"/>
    <mergeCell ref="N28:N29"/>
    <mergeCell ref="O28:O29"/>
    <mergeCell ref="I38:I39"/>
    <mergeCell ref="I36:I37"/>
    <mergeCell ref="I34:I35"/>
    <mergeCell ref="J38:J39"/>
    <mergeCell ref="J40:J41"/>
    <mergeCell ref="Q40:Q41"/>
    <mergeCell ref="M34:M35"/>
    <mergeCell ref="M36:M37"/>
    <mergeCell ref="M38:M39"/>
    <mergeCell ref="O34:O35"/>
    <mergeCell ref="O36:O37"/>
    <mergeCell ref="O38:O39"/>
    <mergeCell ref="Q34:Q35"/>
    <mergeCell ref="Q36:Q37"/>
    <mergeCell ref="Q38:Q39"/>
    <mergeCell ref="G12:G13"/>
    <mergeCell ref="G14:G15"/>
    <mergeCell ref="G16:G17"/>
    <mergeCell ref="G18:G19"/>
    <mergeCell ref="A36:A37"/>
    <mergeCell ref="A48:A49"/>
    <mergeCell ref="A50:A51"/>
    <mergeCell ref="A52:A53"/>
    <mergeCell ref="K34:K35"/>
    <mergeCell ref="K36:K37"/>
    <mergeCell ref="K38:K39"/>
    <mergeCell ref="J42:J43"/>
    <mergeCell ref="J44:J45"/>
    <mergeCell ref="J46:J47"/>
    <mergeCell ref="K40:K41"/>
    <mergeCell ref="J48:J49"/>
    <mergeCell ref="A40:A41"/>
    <mergeCell ref="A42:A43"/>
    <mergeCell ref="A38:A39"/>
    <mergeCell ref="I40:I41"/>
    <mergeCell ref="J34:J35"/>
    <mergeCell ref="J36:J37"/>
    <mergeCell ref="A44:A45"/>
    <mergeCell ref="I42:I43"/>
    <mergeCell ref="A46:A47"/>
    <mergeCell ref="D12:D13"/>
    <mergeCell ref="D16:D17"/>
    <mergeCell ref="B12:B13"/>
    <mergeCell ref="B14:B15"/>
    <mergeCell ref="B16:B17"/>
    <mergeCell ref="B18:B19"/>
    <mergeCell ref="D18:D19"/>
    <mergeCell ref="D14:D15"/>
    <mergeCell ref="C12:C13"/>
    <mergeCell ref="C14:C15"/>
    <mergeCell ref="C16:C17"/>
    <mergeCell ref="C18:C19"/>
    <mergeCell ref="C20:C21"/>
    <mergeCell ref="A34:A35"/>
    <mergeCell ref="B22:B23"/>
    <mergeCell ref="C22:C23"/>
    <mergeCell ref="D22:D23"/>
    <mergeCell ref="B24:B25"/>
    <mergeCell ref="C24:C25"/>
    <mergeCell ref="D24:D25"/>
    <mergeCell ref="B26:B27"/>
    <mergeCell ref="C26:C27"/>
    <mergeCell ref="D26:D27"/>
    <mergeCell ref="H12:H13"/>
    <mergeCell ref="H14:H15"/>
    <mergeCell ref="H16:H17"/>
    <mergeCell ref="H18:H19"/>
    <mergeCell ref="O18:O19"/>
    <mergeCell ref="P18:P19"/>
    <mergeCell ref="Q18:Q19"/>
    <mergeCell ref="N18:N19"/>
    <mergeCell ref="P26:P27"/>
    <mergeCell ref="Q26:Q27"/>
    <mergeCell ref="M20:M21"/>
    <mergeCell ref="M24:M25"/>
    <mergeCell ref="N24:N25"/>
    <mergeCell ref="O24:O25"/>
    <mergeCell ref="P24:P25"/>
    <mergeCell ref="N22:N23"/>
    <mergeCell ref="O22:O23"/>
    <mergeCell ref="L24:L25"/>
    <mergeCell ref="L26:L27"/>
    <mergeCell ref="H22:H23"/>
    <mergeCell ref="H24:H25"/>
    <mergeCell ref="H26:H27"/>
    <mergeCell ref="M18:M19"/>
    <mergeCell ref="I22:I23"/>
    <mergeCell ref="A32:A33"/>
    <mergeCell ref="D20:D21"/>
    <mergeCell ref="A28:A29"/>
    <mergeCell ref="A24:A25"/>
    <mergeCell ref="A26:A27"/>
    <mergeCell ref="Q30:Q31"/>
    <mergeCell ref="Q32:Q33"/>
    <mergeCell ref="P32:P33"/>
    <mergeCell ref="M40:M41"/>
    <mergeCell ref="O40:O41"/>
    <mergeCell ref="O30:O31"/>
    <mergeCell ref="O32:O33"/>
    <mergeCell ref="P30:P31"/>
    <mergeCell ref="N20:N21"/>
    <mergeCell ref="O20:O21"/>
    <mergeCell ref="P20:P21"/>
    <mergeCell ref="Q28:Q29"/>
    <mergeCell ref="P22:P23"/>
    <mergeCell ref="Q22:Q23"/>
    <mergeCell ref="P28:P29"/>
    <mergeCell ref="Q24:Q25"/>
    <mergeCell ref="Q20:Q21"/>
    <mergeCell ref="K28:K29"/>
    <mergeCell ref="J28:J29"/>
    <mergeCell ref="A12:A13"/>
    <mergeCell ref="A14:A15"/>
    <mergeCell ref="A16:A17"/>
    <mergeCell ref="A18:A19"/>
    <mergeCell ref="A20:A21"/>
    <mergeCell ref="A22:A23"/>
    <mergeCell ref="B20:B21"/>
    <mergeCell ref="F12:F13"/>
    <mergeCell ref="A30:A31"/>
    <mergeCell ref="F22:F23"/>
    <mergeCell ref="F24:F25"/>
    <mergeCell ref="F26:F27"/>
    <mergeCell ref="K30:K31"/>
    <mergeCell ref="K32:K33"/>
    <mergeCell ref="F14:F15"/>
    <mergeCell ref="F16:F17"/>
    <mergeCell ref="F18:F19"/>
    <mergeCell ref="G20:G21"/>
    <mergeCell ref="H20:H21"/>
    <mergeCell ref="I32:I33"/>
    <mergeCell ref="I30:I31"/>
    <mergeCell ref="I28:I29"/>
    <mergeCell ref="I26:I27"/>
    <mergeCell ref="K26:K27"/>
    <mergeCell ref="F20:F21"/>
    <mergeCell ref="J24:J25"/>
    <mergeCell ref="J26:J27"/>
    <mergeCell ref="K24:K25"/>
    <mergeCell ref="I24:I25"/>
    <mergeCell ref="J30:J31"/>
    <mergeCell ref="J32:J33"/>
    <mergeCell ref="G22:G23"/>
    <mergeCell ref="G24:G25"/>
    <mergeCell ref="G26:G27"/>
    <mergeCell ref="J20:J21"/>
    <mergeCell ref="J22:J23"/>
    <mergeCell ref="J8:J11"/>
    <mergeCell ref="I14:I15"/>
    <mergeCell ref="I12:I13"/>
    <mergeCell ref="J12:J13"/>
    <mergeCell ref="J14:J15"/>
    <mergeCell ref="J16:J17"/>
    <mergeCell ref="K18:K19"/>
    <mergeCell ref="L18:L19"/>
    <mergeCell ref="K12:K13"/>
    <mergeCell ref="L12:L13"/>
    <mergeCell ref="I16:I17"/>
    <mergeCell ref="K16:K17"/>
    <mergeCell ref="L16:L17"/>
    <mergeCell ref="J18:J19"/>
    <mergeCell ref="I20:I21"/>
    <mergeCell ref="I18:I19"/>
    <mergeCell ref="K20:K21"/>
    <mergeCell ref="L20:L21"/>
    <mergeCell ref="K22:K23"/>
    <mergeCell ref="L22:L23"/>
    <mergeCell ref="M22:M23"/>
    <mergeCell ref="N12:N13"/>
    <mergeCell ref="O12:O13"/>
    <mergeCell ref="N16:N17"/>
    <mergeCell ref="O16:O17"/>
    <mergeCell ref="P16:P17"/>
    <mergeCell ref="Q16:Q17"/>
    <mergeCell ref="P12:P13"/>
    <mergeCell ref="Q12:Q13"/>
    <mergeCell ref="K14:K15"/>
    <mergeCell ref="L14:L15"/>
    <mergeCell ref="M14:M15"/>
    <mergeCell ref="N14:N15"/>
    <mergeCell ref="O14:O15"/>
    <mergeCell ref="P14:P15"/>
    <mergeCell ref="Q14:Q15"/>
    <mergeCell ref="M16:M17"/>
    <mergeCell ref="M12:M13"/>
  </mergeCells>
  <pageMargins left="0.7" right="0.7" top="0.75" bottom="0.75" header="0.3" footer="0.3"/>
  <pageSetup scale="51" fitToHeight="2" orientation="portrait" r:id="rId1"/>
  <ignoredErrors>
    <ignoredError sqref="O32"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M49"/>
  <sheetViews>
    <sheetView showGridLines="0" view="pageBreakPreview" topLeftCell="A28" zoomScaleNormal="100" zoomScaleSheetLayoutView="100" workbookViewId="0">
      <selection activeCell="K45" sqref="K45:L46"/>
    </sheetView>
  </sheetViews>
  <sheetFormatPr baseColWidth="10" defaultRowHeight="14.25" x14ac:dyDescent="0.45"/>
  <cols>
    <col min="1" max="1" width="4" customWidth="1"/>
    <col min="2" max="2" width="24.73046875" customWidth="1"/>
    <col min="3" max="3" width="2" customWidth="1"/>
    <col min="4" max="4" width="19" customWidth="1"/>
    <col min="5" max="5" width="1.3984375" customWidth="1"/>
    <col min="6" max="6" width="20.73046875" customWidth="1"/>
    <col min="7" max="7" width="3.1328125" customWidth="1"/>
    <col min="8" max="8" width="22.1328125" customWidth="1"/>
    <col min="9" max="9" width="3" customWidth="1"/>
    <col min="10" max="10" width="16.86328125" customWidth="1"/>
    <col min="11" max="11" width="1.73046875" customWidth="1"/>
    <col min="12" max="12" width="20.86328125" customWidth="1"/>
  </cols>
  <sheetData>
    <row r="8" spans="1:13" ht="45" x14ac:dyDescent="0.45">
      <c r="A8" s="1"/>
      <c r="B8" s="2" t="s">
        <v>0</v>
      </c>
      <c r="C8" s="2"/>
      <c r="D8" s="2" t="s">
        <v>72</v>
      </c>
      <c r="E8" s="2"/>
      <c r="F8" s="2" t="s">
        <v>24</v>
      </c>
      <c r="G8" s="125"/>
      <c r="H8" s="2" t="s">
        <v>0</v>
      </c>
      <c r="I8" s="2"/>
      <c r="J8" s="2" t="s">
        <v>72</v>
      </c>
      <c r="K8" s="2"/>
      <c r="L8" s="2" t="s">
        <v>25</v>
      </c>
      <c r="M8" s="4"/>
    </row>
    <row r="9" spans="1:13" x14ac:dyDescent="0.45">
      <c r="A9" s="1"/>
      <c r="B9" s="3"/>
      <c r="C9" s="3"/>
      <c r="D9" s="3"/>
      <c r="E9" s="3"/>
      <c r="F9" s="3"/>
      <c r="G9" s="125"/>
      <c r="H9" s="3"/>
      <c r="I9" s="3"/>
      <c r="J9" s="3"/>
      <c r="K9" s="3"/>
      <c r="L9" s="3"/>
      <c r="M9" s="5"/>
    </row>
    <row r="10" spans="1:13" ht="17.649999999999999" x14ac:dyDescent="0.45">
      <c r="A10" s="6"/>
      <c r="B10" s="6"/>
      <c r="C10" s="6"/>
      <c r="D10" s="7" t="s">
        <v>3</v>
      </c>
      <c r="E10" s="6"/>
      <c r="F10" s="6"/>
      <c r="G10" s="125"/>
      <c r="H10" s="6"/>
      <c r="I10" s="6"/>
      <c r="J10" s="7" t="s">
        <v>4</v>
      </c>
      <c r="K10" s="6"/>
      <c r="L10" s="6"/>
      <c r="M10" s="8"/>
    </row>
    <row r="11" spans="1:13" x14ac:dyDescent="0.45">
      <c r="A11" s="6"/>
      <c r="B11" s="9"/>
      <c r="C11" s="9"/>
      <c r="D11" s="9"/>
      <c r="E11" s="9"/>
      <c r="F11" s="21"/>
      <c r="G11" s="126"/>
      <c r="H11" s="9"/>
      <c r="I11" s="9"/>
      <c r="J11" s="9"/>
      <c r="K11" s="9"/>
      <c r="L11" s="9"/>
      <c r="M11" s="8"/>
    </row>
    <row r="12" spans="1:13" ht="15.75" customHeight="1" x14ac:dyDescent="0.45">
      <c r="A12" s="134">
        <v>1</v>
      </c>
      <c r="B12" s="121" t="s">
        <v>5</v>
      </c>
      <c r="C12" s="127"/>
      <c r="D12" s="122">
        <v>5115348231</v>
      </c>
      <c r="E12" s="141"/>
      <c r="F12" s="143">
        <v>5084964045.1999998</v>
      </c>
      <c r="G12" s="128">
        <v>6</v>
      </c>
      <c r="H12" s="121" t="s">
        <v>8</v>
      </c>
      <c r="I12" s="119"/>
      <c r="J12" s="122">
        <v>500000000</v>
      </c>
      <c r="K12" s="119"/>
      <c r="L12" s="133">
        <v>172187726.53999999</v>
      </c>
    </row>
    <row r="13" spans="1:13" ht="15.75" customHeight="1" x14ac:dyDescent="0.45">
      <c r="A13" s="134"/>
      <c r="B13" s="121"/>
      <c r="C13" s="129"/>
      <c r="D13" s="122"/>
      <c r="E13" s="142"/>
      <c r="F13" s="143"/>
      <c r="G13" s="128"/>
      <c r="H13" s="121"/>
      <c r="I13" s="119"/>
      <c r="J13" s="122"/>
      <c r="K13" s="119"/>
      <c r="L13" s="133"/>
    </row>
    <row r="14" spans="1:13" ht="15.75" customHeight="1" x14ac:dyDescent="0.45">
      <c r="A14" s="134">
        <f>A12+1</f>
        <v>2</v>
      </c>
      <c r="B14" s="121" t="s">
        <v>6</v>
      </c>
      <c r="C14" s="119"/>
      <c r="D14" s="122">
        <v>3000000000</v>
      </c>
      <c r="E14" s="119"/>
      <c r="F14" s="135">
        <v>2986543168.5999999</v>
      </c>
      <c r="G14" s="128">
        <f>G12+1</f>
        <v>7</v>
      </c>
      <c r="H14" s="121" t="s">
        <v>8</v>
      </c>
      <c r="I14" s="119"/>
      <c r="J14" s="122">
        <v>1750000000</v>
      </c>
      <c r="K14" s="119"/>
      <c r="L14" s="133">
        <v>711125018.94000006</v>
      </c>
    </row>
    <row r="15" spans="1:13" ht="15.75" customHeight="1" x14ac:dyDescent="0.45">
      <c r="A15" s="134"/>
      <c r="B15" s="121"/>
      <c r="C15" s="119"/>
      <c r="D15" s="122"/>
      <c r="E15" s="119"/>
      <c r="F15" s="135"/>
      <c r="G15" s="128"/>
      <c r="H15" s="121"/>
      <c r="I15" s="119"/>
      <c r="J15" s="122"/>
      <c r="K15" s="119"/>
      <c r="L15" s="133"/>
    </row>
    <row r="16" spans="1:13" ht="15.75" customHeight="1" x14ac:dyDescent="0.45">
      <c r="A16" s="134">
        <f>A14+1</f>
        <v>3</v>
      </c>
      <c r="B16" s="130" t="s">
        <v>53</v>
      </c>
      <c r="C16" s="119"/>
      <c r="D16" s="122">
        <v>2000000000</v>
      </c>
      <c r="E16" s="119"/>
      <c r="F16" s="135">
        <v>1992198000</v>
      </c>
      <c r="G16" s="128">
        <f>G14+1</f>
        <v>8</v>
      </c>
      <c r="H16" s="121" t="s">
        <v>8</v>
      </c>
      <c r="I16" s="119"/>
      <c r="J16" s="122">
        <v>1920000000</v>
      </c>
      <c r="K16" s="119"/>
      <c r="L16" s="133">
        <v>934200954.11000001</v>
      </c>
    </row>
    <row r="17" spans="1:12" ht="15.75" customHeight="1" x14ac:dyDescent="0.45">
      <c r="A17" s="134"/>
      <c r="B17" s="130"/>
      <c r="C17" s="119"/>
      <c r="D17" s="122"/>
      <c r="E17" s="119"/>
      <c r="F17" s="135"/>
      <c r="G17" s="128"/>
      <c r="H17" s="121"/>
      <c r="I17" s="119"/>
      <c r="J17" s="122"/>
      <c r="K17" s="119"/>
      <c r="L17" s="133"/>
    </row>
    <row r="18" spans="1:12" ht="15.75" customHeight="1" x14ac:dyDescent="0.45">
      <c r="A18" s="134">
        <f>A16+1</f>
        <v>4</v>
      </c>
      <c r="B18" s="130" t="s">
        <v>53</v>
      </c>
      <c r="C18" s="119"/>
      <c r="D18" s="122">
        <v>1000000000</v>
      </c>
      <c r="E18" s="119"/>
      <c r="F18" s="135">
        <v>996099000</v>
      </c>
      <c r="G18" s="128">
        <f>G16+1</f>
        <v>9</v>
      </c>
      <c r="H18" s="121" t="s">
        <v>8</v>
      </c>
      <c r="I18" s="119"/>
      <c r="J18" s="122">
        <v>1000000000</v>
      </c>
      <c r="K18" s="119"/>
      <c r="L18" s="133">
        <v>797526916.49000001</v>
      </c>
    </row>
    <row r="19" spans="1:12" ht="15.75" customHeight="1" x14ac:dyDescent="0.45">
      <c r="A19" s="134"/>
      <c r="B19" s="130"/>
      <c r="C19" s="119"/>
      <c r="D19" s="122"/>
      <c r="E19" s="119"/>
      <c r="F19" s="135"/>
      <c r="G19" s="128"/>
      <c r="H19" s="121"/>
      <c r="I19" s="119"/>
      <c r="J19" s="122"/>
      <c r="K19" s="119"/>
      <c r="L19" s="133"/>
    </row>
    <row r="20" spans="1:12" ht="15.75" customHeight="1" x14ac:dyDescent="0.45">
      <c r="A20" s="134">
        <f>A18+1</f>
        <v>5</v>
      </c>
      <c r="B20" s="121" t="s">
        <v>5</v>
      </c>
      <c r="C20" s="119"/>
      <c r="D20" s="122">
        <v>2300000000</v>
      </c>
      <c r="E20" s="119"/>
      <c r="F20" s="135">
        <v>603172030</v>
      </c>
      <c r="G20" s="128">
        <f>G18+1</f>
        <v>10</v>
      </c>
      <c r="H20" s="121" t="s">
        <v>65</v>
      </c>
      <c r="I20" s="119"/>
      <c r="J20" s="122">
        <v>1000000000</v>
      </c>
      <c r="K20" s="119"/>
      <c r="L20" s="133">
        <v>995600150</v>
      </c>
    </row>
    <row r="21" spans="1:12" ht="15.75" customHeight="1" x14ac:dyDescent="0.45">
      <c r="A21" s="134"/>
      <c r="B21" s="121"/>
      <c r="C21" s="119"/>
      <c r="D21" s="122"/>
      <c r="E21" s="119"/>
      <c r="F21" s="135"/>
      <c r="G21" s="128"/>
      <c r="H21" s="121"/>
      <c r="I21" s="119"/>
      <c r="J21" s="122"/>
      <c r="K21" s="119"/>
      <c r="L21" s="133"/>
    </row>
    <row r="22" spans="1:12" ht="15.75" customHeight="1" x14ac:dyDescent="0.45">
      <c r="A22" s="134"/>
      <c r="B22" s="121"/>
      <c r="C22" s="119"/>
      <c r="D22" s="122"/>
      <c r="E22" s="119"/>
      <c r="F22" s="135"/>
      <c r="G22" s="128">
        <f>G20+1</f>
        <v>11</v>
      </c>
      <c r="H22" s="121" t="s">
        <v>65</v>
      </c>
      <c r="I22" s="119"/>
      <c r="J22" s="123">
        <v>300000000</v>
      </c>
      <c r="K22" s="119"/>
      <c r="L22" s="140">
        <v>300000000</v>
      </c>
    </row>
    <row r="23" spans="1:12" ht="15.75" customHeight="1" x14ac:dyDescent="0.45">
      <c r="A23" s="134"/>
      <c r="B23" s="121"/>
      <c r="C23" s="119"/>
      <c r="D23" s="122"/>
      <c r="E23" s="119"/>
      <c r="F23" s="135"/>
      <c r="G23" s="128"/>
      <c r="H23" s="121"/>
      <c r="I23" s="119"/>
      <c r="J23" s="123"/>
      <c r="K23" s="119"/>
      <c r="L23" s="140"/>
    </row>
    <row r="24" spans="1:12" ht="15.75" customHeight="1" x14ac:dyDescent="0.45">
      <c r="A24" s="134"/>
      <c r="B24" s="121"/>
      <c r="C24" s="75"/>
      <c r="D24" s="122"/>
      <c r="E24" s="75"/>
      <c r="F24" s="135"/>
      <c r="G24" s="128">
        <f>G22+1</f>
        <v>12</v>
      </c>
      <c r="H24" s="121" t="s">
        <v>65</v>
      </c>
      <c r="I24" s="119"/>
      <c r="J24" s="131">
        <v>299888355</v>
      </c>
      <c r="K24" s="119"/>
      <c r="L24" s="139">
        <v>299888355</v>
      </c>
    </row>
    <row r="25" spans="1:12" ht="15.75" customHeight="1" x14ac:dyDescent="0.45">
      <c r="A25" s="134"/>
      <c r="B25" s="121"/>
      <c r="C25" s="75"/>
      <c r="D25" s="122"/>
      <c r="E25" s="75"/>
      <c r="F25" s="135"/>
      <c r="G25" s="128"/>
      <c r="H25" s="121"/>
      <c r="I25" s="119"/>
      <c r="J25" s="131"/>
      <c r="K25" s="119"/>
      <c r="L25" s="139"/>
    </row>
    <row r="26" spans="1:12" ht="15.75" customHeight="1" x14ac:dyDescent="0.45">
      <c r="A26" s="134"/>
      <c r="B26" s="121"/>
      <c r="C26" s="75"/>
      <c r="D26" s="122"/>
      <c r="E26" s="75"/>
      <c r="F26" s="135"/>
      <c r="G26" s="128">
        <f>G24+1</f>
        <v>13</v>
      </c>
      <c r="H26" s="121" t="s">
        <v>65</v>
      </c>
      <c r="I26" s="119"/>
      <c r="J26" s="122">
        <v>223786059</v>
      </c>
      <c r="K26" s="119"/>
      <c r="L26" s="133">
        <v>211994864</v>
      </c>
    </row>
    <row r="27" spans="1:12" ht="15.75" customHeight="1" x14ac:dyDescent="0.45">
      <c r="A27" s="134"/>
      <c r="B27" s="121"/>
      <c r="C27" s="75"/>
      <c r="D27" s="122"/>
      <c r="E27" s="75"/>
      <c r="F27" s="135"/>
      <c r="G27" s="128"/>
      <c r="H27" s="121"/>
      <c r="I27" s="119"/>
      <c r="J27" s="122"/>
      <c r="K27" s="119"/>
      <c r="L27" s="133"/>
    </row>
    <row r="28" spans="1:12" ht="15" customHeight="1" x14ac:dyDescent="0.45">
      <c r="A28" s="134"/>
      <c r="B28" s="121"/>
      <c r="C28" s="75"/>
      <c r="D28" s="122"/>
      <c r="E28" s="75"/>
      <c r="F28" s="135"/>
      <c r="G28" s="128">
        <f>G26+1</f>
        <v>14</v>
      </c>
      <c r="H28" s="121" t="s">
        <v>65</v>
      </c>
      <c r="I28" s="119"/>
      <c r="J28" s="122">
        <v>500379494</v>
      </c>
      <c r="K28" s="119"/>
      <c r="L28" s="133">
        <v>500379494</v>
      </c>
    </row>
    <row r="29" spans="1:12" ht="15" customHeight="1" x14ac:dyDescent="0.45">
      <c r="A29" s="134"/>
      <c r="B29" s="121"/>
      <c r="C29" s="75"/>
      <c r="D29" s="122"/>
      <c r="E29" s="75"/>
      <c r="F29" s="135"/>
      <c r="G29" s="128"/>
      <c r="H29" s="121"/>
      <c r="I29" s="119"/>
      <c r="J29" s="122"/>
      <c r="K29" s="119"/>
      <c r="L29" s="133"/>
    </row>
    <row r="30" spans="1:12" ht="15.75" customHeight="1" x14ac:dyDescent="0.45">
      <c r="A30" s="134"/>
      <c r="B30" s="121"/>
      <c r="C30" s="75"/>
      <c r="D30" s="122"/>
      <c r="E30" s="75"/>
      <c r="F30" s="135"/>
      <c r="G30" s="128">
        <f>G28+1</f>
        <v>15</v>
      </c>
      <c r="H30" s="121" t="s">
        <v>65</v>
      </c>
      <c r="I30" s="119"/>
      <c r="J30" s="122">
        <v>86788886</v>
      </c>
      <c r="K30" s="119"/>
      <c r="L30" s="133">
        <v>86788886</v>
      </c>
    </row>
    <row r="31" spans="1:12" ht="15.75" customHeight="1" x14ac:dyDescent="0.45">
      <c r="A31" s="134"/>
      <c r="B31" s="121"/>
      <c r="C31" s="75"/>
      <c r="D31" s="122"/>
      <c r="E31" s="75"/>
      <c r="F31" s="135"/>
      <c r="G31" s="128"/>
      <c r="H31" s="121"/>
      <c r="I31" s="119"/>
      <c r="J31" s="122"/>
      <c r="K31" s="119"/>
      <c r="L31" s="133"/>
    </row>
    <row r="32" spans="1:12" ht="15" customHeight="1" x14ac:dyDescent="0.45">
      <c r="A32" s="134"/>
      <c r="B32" s="121"/>
      <c r="C32" s="75"/>
      <c r="D32" s="122"/>
      <c r="E32" s="75"/>
      <c r="F32" s="135"/>
      <c r="G32" s="128">
        <f>G30+1</f>
        <v>16</v>
      </c>
      <c r="H32" s="121" t="s">
        <v>65</v>
      </c>
      <c r="I32" s="119"/>
      <c r="J32" s="122">
        <v>56998668</v>
      </c>
      <c r="K32" s="119"/>
      <c r="L32" s="133">
        <v>56000000</v>
      </c>
    </row>
    <row r="33" spans="1:13" ht="15" customHeight="1" x14ac:dyDescent="0.45">
      <c r="A33" s="134"/>
      <c r="B33" s="121"/>
      <c r="C33" s="75"/>
      <c r="D33" s="122"/>
      <c r="E33" s="75"/>
      <c r="F33" s="135"/>
      <c r="G33" s="128"/>
      <c r="H33" s="121"/>
      <c r="I33" s="119"/>
      <c r="J33" s="122"/>
      <c r="K33" s="119"/>
      <c r="L33" s="133"/>
    </row>
    <row r="34" spans="1:13" ht="15" customHeight="1" x14ac:dyDescent="0.45">
      <c r="A34" s="134"/>
      <c r="B34" s="121"/>
      <c r="C34" s="75"/>
      <c r="D34" s="122"/>
      <c r="E34" s="75"/>
      <c r="F34" s="135"/>
      <c r="G34" s="128">
        <f>G32+1</f>
        <v>17</v>
      </c>
      <c r="H34" s="121" t="s">
        <v>8</v>
      </c>
      <c r="I34" s="121"/>
      <c r="J34" s="122">
        <v>2500000000</v>
      </c>
      <c r="K34" s="121"/>
      <c r="L34" s="133">
        <v>2485991565</v>
      </c>
    </row>
    <row r="35" spans="1:13" ht="15" customHeight="1" x14ac:dyDescent="0.45">
      <c r="A35" s="134"/>
      <c r="B35" s="121"/>
      <c r="C35" s="75"/>
      <c r="D35" s="122"/>
      <c r="E35" s="75"/>
      <c r="F35" s="135"/>
      <c r="G35" s="128"/>
      <c r="H35" s="121"/>
      <c r="I35" s="121"/>
      <c r="J35" s="122"/>
      <c r="K35" s="121"/>
      <c r="L35" s="133"/>
    </row>
    <row r="36" spans="1:13" ht="15" customHeight="1" x14ac:dyDescent="0.45">
      <c r="A36" s="134"/>
      <c r="B36" s="121"/>
      <c r="C36" s="75"/>
      <c r="D36" s="122"/>
      <c r="E36" s="75"/>
      <c r="F36" s="135"/>
      <c r="G36" s="128">
        <f>G34+1</f>
        <v>18</v>
      </c>
      <c r="H36" s="121" t="s">
        <v>8</v>
      </c>
      <c r="I36" s="76"/>
      <c r="J36" s="122">
        <v>569432472.52999997</v>
      </c>
      <c r="K36" s="76"/>
      <c r="L36" s="133">
        <v>565113635.59000003</v>
      </c>
    </row>
    <row r="37" spans="1:13" ht="15" customHeight="1" x14ac:dyDescent="0.45">
      <c r="A37" s="134"/>
      <c r="B37" s="121"/>
      <c r="C37" s="75"/>
      <c r="D37" s="122"/>
      <c r="E37" s="75"/>
      <c r="F37" s="135"/>
      <c r="G37" s="128"/>
      <c r="H37" s="121"/>
      <c r="I37" s="76"/>
      <c r="J37" s="122"/>
      <c r="K37" s="76"/>
      <c r="L37" s="133"/>
    </row>
    <row r="38" spans="1:13" ht="15" customHeight="1" x14ac:dyDescent="0.45">
      <c r="A38" s="134"/>
      <c r="B38" s="121"/>
      <c r="C38" s="75"/>
      <c r="D38" s="122"/>
      <c r="E38" s="75"/>
      <c r="F38" s="135"/>
      <c r="G38" s="128">
        <f>G36+1</f>
        <v>19</v>
      </c>
      <c r="H38" s="121" t="s">
        <v>8</v>
      </c>
      <c r="I38" s="76"/>
      <c r="J38" s="122">
        <v>2250000000</v>
      </c>
      <c r="K38" s="76"/>
      <c r="L38" s="133">
        <v>269635531.29000002</v>
      </c>
      <c r="M38" s="23"/>
    </row>
    <row r="39" spans="1:13" ht="15" customHeight="1" x14ac:dyDescent="0.45">
      <c r="A39" s="134"/>
      <c r="B39" s="121"/>
      <c r="C39" s="75"/>
      <c r="D39" s="122"/>
      <c r="E39" s="75"/>
      <c r="F39" s="135"/>
      <c r="G39" s="128"/>
      <c r="H39" s="121"/>
      <c r="I39" s="76"/>
      <c r="J39" s="122"/>
      <c r="K39" s="76"/>
      <c r="L39" s="133"/>
    </row>
    <row r="40" spans="1:13" ht="15" customHeight="1" x14ac:dyDescent="0.45">
      <c r="A40" s="134"/>
      <c r="B40" s="121"/>
      <c r="C40" s="75"/>
      <c r="D40" s="122"/>
      <c r="E40" s="75"/>
      <c r="F40" s="135"/>
      <c r="G40" s="128">
        <f t="shared" ref="G40" si="0">G38+1</f>
        <v>20</v>
      </c>
      <c r="H40" s="121" t="s">
        <v>8</v>
      </c>
      <c r="I40" s="76"/>
      <c r="J40" s="122">
        <v>700000000</v>
      </c>
      <c r="K40" s="76"/>
      <c r="L40" s="133">
        <v>429331121</v>
      </c>
    </row>
    <row r="41" spans="1:13" ht="15" customHeight="1" x14ac:dyDescent="0.45">
      <c r="A41" s="134"/>
      <c r="B41" s="121"/>
      <c r="C41" s="75"/>
      <c r="D41" s="122"/>
      <c r="E41" s="75"/>
      <c r="F41" s="135"/>
      <c r="G41" s="128"/>
      <c r="H41" s="121"/>
      <c r="I41" s="76"/>
      <c r="J41" s="122"/>
      <c r="K41" s="76"/>
      <c r="L41" s="133"/>
    </row>
    <row r="42" spans="1:13" ht="15" customHeight="1" x14ac:dyDescent="0.45">
      <c r="A42" s="43"/>
      <c r="B42" s="138" t="s">
        <v>26</v>
      </c>
      <c r="C42" s="138"/>
      <c r="D42" s="138"/>
      <c r="E42" s="137">
        <f>SUM(F12:F41)</f>
        <v>11662976243.799999</v>
      </c>
      <c r="F42" s="137"/>
      <c r="G42" s="75"/>
      <c r="H42" s="138" t="s">
        <v>27</v>
      </c>
      <c r="I42" s="138"/>
      <c r="J42" s="138"/>
      <c r="K42" s="137">
        <f>SUM(L12:L41)-L20-L22-L24-L26-L28-L30-L32</f>
        <v>6365112468.9599991</v>
      </c>
      <c r="L42" s="137"/>
    </row>
    <row r="43" spans="1:13" ht="15" customHeight="1" x14ac:dyDescent="0.45">
      <c r="A43" s="43"/>
      <c r="B43" s="138"/>
      <c r="C43" s="138"/>
      <c r="D43" s="138"/>
      <c r="E43" s="137"/>
      <c r="F43" s="137"/>
      <c r="G43" s="75"/>
      <c r="H43" s="138"/>
      <c r="I43" s="138"/>
      <c r="J43" s="138"/>
      <c r="K43" s="137"/>
      <c r="L43" s="137"/>
    </row>
    <row r="44" spans="1:13" ht="15" customHeight="1" x14ac:dyDescent="0.45">
      <c r="A44" s="10"/>
      <c r="B44" s="10"/>
      <c r="C44" s="10"/>
      <c r="D44" s="10"/>
      <c r="E44" s="10"/>
      <c r="F44" s="10"/>
      <c r="G44" s="10"/>
    </row>
    <row r="45" spans="1:13" ht="15" customHeight="1" x14ac:dyDescent="0.45">
      <c r="A45" s="42" t="s">
        <v>28</v>
      </c>
      <c r="B45" s="42"/>
      <c r="C45" s="42"/>
      <c r="D45" s="42"/>
      <c r="E45" s="42"/>
      <c r="F45" s="42"/>
      <c r="G45" s="42"/>
      <c r="H45" s="42"/>
      <c r="I45" s="42"/>
      <c r="J45" s="42"/>
      <c r="K45" s="136">
        <f>K42+E42</f>
        <v>18028088712.759998</v>
      </c>
      <c r="L45" s="136"/>
    </row>
    <row r="46" spans="1:13" ht="15" customHeight="1" x14ac:dyDescent="0.45">
      <c r="A46" s="42"/>
      <c r="B46" s="42"/>
      <c r="C46" s="42"/>
      <c r="D46" s="42"/>
      <c r="E46" s="42"/>
      <c r="F46" s="42"/>
      <c r="G46" s="42"/>
      <c r="H46" s="42"/>
      <c r="I46" s="42"/>
      <c r="J46" s="42"/>
      <c r="K46" s="136"/>
      <c r="L46" s="136"/>
    </row>
    <row r="47" spans="1:13" x14ac:dyDescent="0.45">
      <c r="A47" s="29" t="s">
        <v>63</v>
      </c>
    </row>
    <row r="48" spans="1:13" x14ac:dyDescent="0.45">
      <c r="A48" s="29" t="s">
        <v>64</v>
      </c>
    </row>
    <row r="49" spans="1:1" x14ac:dyDescent="0.45">
      <c r="A49" s="29"/>
    </row>
  </sheetData>
  <customSheetViews>
    <customSheetView guid="{8EA58AF3-E87D-42A9-9890-AE18CCA466EF}" topLeftCell="C10">
      <selection activeCell="D24" sqref="D24"/>
    </customSheetView>
  </customSheetViews>
  <mergeCells count="162">
    <mergeCell ref="B42:D43"/>
    <mergeCell ref="F36:F37"/>
    <mergeCell ref="F38:F39"/>
    <mergeCell ref="F40:F41"/>
    <mergeCell ref="D34:D35"/>
    <mergeCell ref="D36:D37"/>
    <mergeCell ref="D38:D39"/>
    <mergeCell ref="D40:D41"/>
    <mergeCell ref="D14:D15"/>
    <mergeCell ref="B14:B15"/>
    <mergeCell ref="G38:G39"/>
    <mergeCell ref="B12:B13"/>
    <mergeCell ref="D24:D25"/>
    <mergeCell ref="D26:D27"/>
    <mergeCell ref="D28:D29"/>
    <mergeCell ref="B22:B23"/>
    <mergeCell ref="B24:B25"/>
    <mergeCell ref="B26:B27"/>
    <mergeCell ref="B28:B29"/>
    <mergeCell ref="I34:I35"/>
    <mergeCell ref="B16:B17"/>
    <mergeCell ref="B18:B19"/>
    <mergeCell ref="D18:D19"/>
    <mergeCell ref="D20:D21"/>
    <mergeCell ref="A18:A19"/>
    <mergeCell ref="C18:C19"/>
    <mergeCell ref="E18:E19"/>
    <mergeCell ref="A32:A33"/>
    <mergeCell ref="F18:F19"/>
    <mergeCell ref="F28:F29"/>
    <mergeCell ref="F30:F31"/>
    <mergeCell ref="F22:F23"/>
    <mergeCell ref="C22:C23"/>
    <mergeCell ref="F32:F33"/>
    <mergeCell ref="A38:A39"/>
    <mergeCell ref="A36:A37"/>
    <mergeCell ref="H30:H31"/>
    <mergeCell ref="H32:H33"/>
    <mergeCell ref="I30:I31"/>
    <mergeCell ref="I32:I33"/>
    <mergeCell ref="B40:B41"/>
    <mergeCell ref="E16:E17"/>
    <mergeCell ref="C16:C17"/>
    <mergeCell ref="D16:D17"/>
    <mergeCell ref="B30:B31"/>
    <mergeCell ref="A20:A21"/>
    <mergeCell ref="A26:A27"/>
    <mergeCell ref="A24:A25"/>
    <mergeCell ref="A22:A23"/>
    <mergeCell ref="B20:B21"/>
    <mergeCell ref="C20:C21"/>
    <mergeCell ref="F20:F21"/>
    <mergeCell ref="E20:E21"/>
    <mergeCell ref="D30:D31"/>
    <mergeCell ref="D32:D33"/>
    <mergeCell ref="F24:F25"/>
    <mergeCell ref="F26:F27"/>
    <mergeCell ref="H38:H39"/>
    <mergeCell ref="L12:L13"/>
    <mergeCell ref="K12:K13"/>
    <mergeCell ref="G16:G17"/>
    <mergeCell ref="H14:H15"/>
    <mergeCell ref="I14:I15"/>
    <mergeCell ref="A16:A17"/>
    <mergeCell ref="G8:G11"/>
    <mergeCell ref="A12:A13"/>
    <mergeCell ref="G14:G15"/>
    <mergeCell ref="H16:H17"/>
    <mergeCell ref="I16:I17"/>
    <mergeCell ref="C12:C13"/>
    <mergeCell ref="D12:D13"/>
    <mergeCell ref="E12:E13"/>
    <mergeCell ref="C14:C15"/>
    <mergeCell ref="E14:E15"/>
    <mergeCell ref="F14:F15"/>
    <mergeCell ref="F16:F17"/>
    <mergeCell ref="H12:H13"/>
    <mergeCell ref="I12:I13"/>
    <mergeCell ref="J12:J13"/>
    <mergeCell ref="A14:A15"/>
    <mergeCell ref="G12:G13"/>
    <mergeCell ref="F12:F13"/>
    <mergeCell ref="J16:J17"/>
    <mergeCell ref="K16:K17"/>
    <mergeCell ref="L16:L17"/>
    <mergeCell ref="K14:K15"/>
    <mergeCell ref="L14:L15"/>
    <mergeCell ref="J14:J15"/>
    <mergeCell ref="G18:G19"/>
    <mergeCell ref="K18:K19"/>
    <mergeCell ref="L18:L19"/>
    <mergeCell ref="J18:J19"/>
    <mergeCell ref="H18:H19"/>
    <mergeCell ref="I18:I19"/>
    <mergeCell ref="K20:K21"/>
    <mergeCell ref="K24:K25"/>
    <mergeCell ref="L20:L21"/>
    <mergeCell ref="G26:G27"/>
    <mergeCell ref="H22:H23"/>
    <mergeCell ref="I22:I23"/>
    <mergeCell ref="G28:G29"/>
    <mergeCell ref="J22:J23"/>
    <mergeCell ref="K22:K23"/>
    <mergeCell ref="G22:G23"/>
    <mergeCell ref="G24:G25"/>
    <mergeCell ref="G20:G21"/>
    <mergeCell ref="I20:I21"/>
    <mergeCell ref="J20:J21"/>
    <mergeCell ref="H20:H21"/>
    <mergeCell ref="I24:I25"/>
    <mergeCell ref="J24:J25"/>
    <mergeCell ref="H24:H25"/>
    <mergeCell ref="J26:J27"/>
    <mergeCell ref="H26:H27"/>
    <mergeCell ref="K45:L46"/>
    <mergeCell ref="E42:F43"/>
    <mergeCell ref="H42:J43"/>
    <mergeCell ref="J38:J39"/>
    <mergeCell ref="K34:K35"/>
    <mergeCell ref="L34:L35"/>
    <mergeCell ref="K42:L43"/>
    <mergeCell ref="D22:D23"/>
    <mergeCell ref="E22:E23"/>
    <mergeCell ref="L24:L25"/>
    <mergeCell ref="K26:K27"/>
    <mergeCell ref="L26:L27"/>
    <mergeCell ref="I26:I27"/>
    <mergeCell ref="I28:I29"/>
    <mergeCell ref="J28:J29"/>
    <mergeCell ref="K28:K29"/>
    <mergeCell ref="L38:L39"/>
    <mergeCell ref="J32:J33"/>
    <mergeCell ref="L36:L37"/>
    <mergeCell ref="K32:K33"/>
    <mergeCell ref="L32:L33"/>
    <mergeCell ref="H36:H37"/>
    <mergeCell ref="J36:J37"/>
    <mergeCell ref="L22:L23"/>
    <mergeCell ref="K30:K31"/>
    <mergeCell ref="L30:L31"/>
    <mergeCell ref="J30:J31"/>
    <mergeCell ref="A30:A31"/>
    <mergeCell ref="L40:L41"/>
    <mergeCell ref="L28:L29"/>
    <mergeCell ref="H28:H29"/>
    <mergeCell ref="A28:A29"/>
    <mergeCell ref="A40:A41"/>
    <mergeCell ref="G34:G35"/>
    <mergeCell ref="G36:G37"/>
    <mergeCell ref="G32:G33"/>
    <mergeCell ref="G30:G31"/>
    <mergeCell ref="G40:G41"/>
    <mergeCell ref="H34:H35"/>
    <mergeCell ref="J34:J35"/>
    <mergeCell ref="A34:A35"/>
    <mergeCell ref="J40:J41"/>
    <mergeCell ref="B32:B33"/>
    <mergeCell ref="B34:B35"/>
    <mergeCell ref="B36:B37"/>
    <mergeCell ref="B38:B39"/>
    <mergeCell ref="F34:F35"/>
    <mergeCell ref="H40:H41"/>
  </mergeCells>
  <pageMargins left="0.7" right="0.7" top="0.75" bottom="0.75" header="0.3" footer="0.3"/>
  <pageSetup scale="6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S48"/>
  <sheetViews>
    <sheetView showGridLines="0" view="pageBreakPreview" topLeftCell="I21" zoomScale="80" zoomScaleNormal="100" zoomScaleSheetLayoutView="80" workbookViewId="0">
      <selection activeCell="M45" sqref="M45:P46"/>
    </sheetView>
  </sheetViews>
  <sheetFormatPr baseColWidth="10" defaultRowHeight="14.25" x14ac:dyDescent="0.45"/>
  <cols>
    <col min="1" max="1" width="4" customWidth="1"/>
    <col min="2" max="2" width="21.3984375" customWidth="1"/>
    <col min="3" max="3" width="2" customWidth="1"/>
    <col min="4" max="4" width="17.59765625" customWidth="1"/>
    <col min="5" max="5" width="1.3984375" customWidth="1"/>
    <col min="6" max="6" width="24" customWidth="1"/>
    <col min="7" max="7" width="20.59765625" customWidth="1"/>
    <col min="8" max="8" width="29" customWidth="1"/>
    <col min="9" max="9" width="19.3984375" customWidth="1"/>
    <col min="10" max="10" width="3.1328125" customWidth="1"/>
    <col min="11" max="11" width="22.1328125" customWidth="1"/>
    <col min="12" max="12" width="16.86328125" customWidth="1"/>
    <col min="13" max="13" width="20.3984375" customWidth="1"/>
    <col min="14" max="14" width="27" customWidth="1"/>
    <col min="15" max="15" width="27.73046875" customWidth="1"/>
    <col min="16" max="16" width="19.59765625" customWidth="1"/>
    <col min="17" max="17" width="17.86328125" bestFit="1" customWidth="1"/>
    <col min="18" max="18" width="15.1328125" bestFit="1" customWidth="1"/>
  </cols>
  <sheetData>
    <row r="8" spans="1:19" ht="45" x14ac:dyDescent="0.45">
      <c r="A8" s="1"/>
      <c r="B8" s="2" t="s">
        <v>0</v>
      </c>
      <c r="C8" s="2"/>
      <c r="D8" s="2" t="s">
        <v>72</v>
      </c>
      <c r="E8" s="2"/>
      <c r="F8" s="2" t="s">
        <v>94</v>
      </c>
      <c r="G8" s="2" t="s">
        <v>95</v>
      </c>
      <c r="H8" s="2" t="s">
        <v>96</v>
      </c>
      <c r="I8" s="2" t="s">
        <v>29</v>
      </c>
      <c r="J8" s="125"/>
      <c r="K8" s="2" t="s">
        <v>0</v>
      </c>
      <c r="L8" s="2" t="s">
        <v>72</v>
      </c>
      <c r="M8" s="2" t="s">
        <v>97</v>
      </c>
      <c r="N8" s="2" t="s">
        <v>95</v>
      </c>
      <c r="O8" s="2" t="s">
        <v>96</v>
      </c>
      <c r="P8" s="2" t="s">
        <v>29</v>
      </c>
      <c r="Q8" s="13"/>
      <c r="R8" s="13"/>
      <c r="S8" s="13"/>
    </row>
    <row r="9" spans="1:19" x14ac:dyDescent="0.45">
      <c r="A9" s="1"/>
      <c r="B9" s="3"/>
      <c r="C9" s="3"/>
      <c r="D9" s="3"/>
      <c r="E9" s="3"/>
      <c r="F9" s="3"/>
      <c r="G9" s="3"/>
      <c r="H9" s="3"/>
      <c r="I9" s="3"/>
      <c r="J9" s="125"/>
      <c r="K9" s="3"/>
      <c r="L9" s="3"/>
      <c r="M9" s="3"/>
      <c r="N9" s="3"/>
      <c r="O9" s="3"/>
      <c r="P9" s="3"/>
      <c r="Q9" s="14"/>
      <c r="R9" s="14"/>
      <c r="S9" s="14"/>
    </row>
    <row r="10" spans="1:19" ht="17.649999999999999" x14ac:dyDescent="0.5">
      <c r="A10" s="6"/>
      <c r="B10" s="6"/>
      <c r="C10" s="6"/>
      <c r="D10" s="11"/>
      <c r="E10" s="6"/>
      <c r="F10" s="12"/>
      <c r="G10" s="12" t="s">
        <v>3</v>
      </c>
      <c r="H10" s="6"/>
      <c r="I10" s="6"/>
      <c r="J10" s="125"/>
      <c r="K10" s="6"/>
      <c r="L10" s="11"/>
      <c r="M10" s="12"/>
      <c r="N10" s="11" t="s">
        <v>4</v>
      </c>
      <c r="O10" s="6"/>
      <c r="P10" s="6"/>
      <c r="Q10" s="15"/>
      <c r="R10" s="15"/>
      <c r="S10" s="16"/>
    </row>
    <row r="11" spans="1:19" x14ac:dyDescent="0.45">
      <c r="A11" s="6"/>
      <c r="B11" s="9"/>
      <c r="C11" s="9"/>
      <c r="D11" s="9"/>
      <c r="E11" s="9"/>
      <c r="F11" s="9"/>
      <c r="G11" s="9"/>
      <c r="H11" s="21"/>
      <c r="I11" s="9"/>
      <c r="J11" s="126"/>
      <c r="K11" s="9"/>
      <c r="L11" s="9"/>
      <c r="M11" s="9"/>
      <c r="N11" s="9"/>
      <c r="O11" s="9"/>
      <c r="P11" s="9"/>
      <c r="Q11" s="15"/>
      <c r="R11" s="15"/>
      <c r="S11" s="15"/>
    </row>
    <row r="12" spans="1:19" ht="15.75" customHeight="1" x14ac:dyDescent="0.45">
      <c r="A12" s="128">
        <v>1</v>
      </c>
      <c r="B12" s="130" t="s">
        <v>7</v>
      </c>
      <c r="C12" s="72"/>
      <c r="D12" s="122">
        <v>5115348231</v>
      </c>
      <c r="E12" s="72"/>
      <c r="F12" s="135">
        <v>5093570567.3900003</v>
      </c>
      <c r="G12" s="135">
        <v>0</v>
      </c>
      <c r="H12" s="133">
        <v>8606522.1999999993</v>
      </c>
      <c r="I12" s="133">
        <f>F12+G12-H12</f>
        <v>5084964045.1900005</v>
      </c>
      <c r="J12" s="128">
        <v>6</v>
      </c>
      <c r="K12" s="121" t="s">
        <v>8</v>
      </c>
      <c r="L12" s="133">
        <v>500000000</v>
      </c>
      <c r="M12" s="143">
        <v>178411792.94</v>
      </c>
      <c r="N12" s="145">
        <v>0</v>
      </c>
      <c r="O12" s="133">
        <v>6224066.4000000004</v>
      </c>
      <c r="P12" s="133">
        <f>M12+N12-O12</f>
        <v>172187726.53999999</v>
      </c>
      <c r="Q12" s="133"/>
    </row>
    <row r="13" spans="1:19" ht="15.75" customHeight="1" x14ac:dyDescent="0.45">
      <c r="A13" s="128"/>
      <c r="B13" s="130"/>
      <c r="C13" s="72"/>
      <c r="D13" s="122">
        <v>3000000000</v>
      </c>
      <c r="E13" s="72"/>
      <c r="F13" s="135"/>
      <c r="G13" s="135"/>
      <c r="H13" s="133"/>
      <c r="I13" s="133"/>
      <c r="J13" s="128"/>
      <c r="K13" s="121"/>
      <c r="L13" s="133"/>
      <c r="M13" s="143"/>
      <c r="N13" s="145"/>
      <c r="O13" s="133"/>
      <c r="P13" s="133"/>
      <c r="Q13" s="133"/>
      <c r="R13" s="26"/>
    </row>
    <row r="14" spans="1:19" ht="15.75" customHeight="1" x14ac:dyDescent="0.45">
      <c r="A14" s="128">
        <f>A12+1</f>
        <v>2</v>
      </c>
      <c r="B14" s="130" t="s">
        <v>80</v>
      </c>
      <c r="C14" s="72"/>
      <c r="D14" s="122">
        <v>3000000000</v>
      </c>
      <c r="E14" s="72"/>
      <c r="F14" s="133">
        <v>2991646171.8800001</v>
      </c>
      <c r="G14" s="135">
        <v>0</v>
      </c>
      <c r="H14" s="133">
        <v>5103003.28</v>
      </c>
      <c r="I14" s="133">
        <f>F14+G14-H14</f>
        <v>2986543168.5999999</v>
      </c>
      <c r="J14" s="128">
        <f>J12+1</f>
        <v>7</v>
      </c>
      <c r="K14" s="121" t="s">
        <v>8</v>
      </c>
      <c r="L14" s="133">
        <v>1750000000</v>
      </c>
      <c r="M14" s="143">
        <v>736522341.13</v>
      </c>
      <c r="N14" s="145">
        <v>0</v>
      </c>
      <c r="O14" s="133">
        <v>25397322.18</v>
      </c>
      <c r="P14" s="133">
        <f>M14+N14-O14</f>
        <v>711125018.95000005</v>
      </c>
      <c r="Q14" s="133"/>
      <c r="R14" s="24"/>
    </row>
    <row r="15" spans="1:19" ht="15.75" customHeight="1" x14ac:dyDescent="0.45">
      <c r="A15" s="128"/>
      <c r="B15" s="130"/>
      <c r="C15" s="72"/>
      <c r="D15" s="122">
        <v>1000000000</v>
      </c>
      <c r="E15" s="72"/>
      <c r="F15" s="133"/>
      <c r="G15" s="135"/>
      <c r="H15" s="133"/>
      <c r="I15" s="133"/>
      <c r="J15" s="128"/>
      <c r="K15" s="121"/>
      <c r="L15" s="133"/>
      <c r="M15" s="143"/>
      <c r="N15" s="145"/>
      <c r="O15" s="133"/>
      <c r="P15" s="133"/>
      <c r="Q15" s="133"/>
      <c r="R15" s="25"/>
    </row>
    <row r="16" spans="1:19" ht="15.75" customHeight="1" x14ac:dyDescent="0.45">
      <c r="A16" s="128">
        <f>A14+1</f>
        <v>3</v>
      </c>
      <c r="B16" s="130" t="s">
        <v>81</v>
      </c>
      <c r="C16" s="72"/>
      <c r="D16" s="122">
        <v>2000000000</v>
      </c>
      <c r="E16" s="72"/>
      <c r="F16" s="133">
        <v>1995602000</v>
      </c>
      <c r="G16" s="135">
        <v>0</v>
      </c>
      <c r="H16" s="133">
        <v>3404000</v>
      </c>
      <c r="I16" s="133">
        <f>F16+G16-H16</f>
        <v>1992198000</v>
      </c>
      <c r="J16" s="128">
        <f t="shared" ref="J16" si="0">J14+1</f>
        <v>8</v>
      </c>
      <c r="K16" s="121" t="s">
        <v>8</v>
      </c>
      <c r="L16" s="133">
        <v>1920000000</v>
      </c>
      <c r="M16" s="143">
        <v>967646955.47000003</v>
      </c>
      <c r="N16" s="145">
        <v>0</v>
      </c>
      <c r="O16" s="133">
        <v>33446001.510000002</v>
      </c>
      <c r="P16" s="133">
        <f>M16+N16-O16</f>
        <v>934200953.96000004</v>
      </c>
      <c r="Q16" s="133"/>
      <c r="R16" s="25"/>
    </row>
    <row r="17" spans="1:18" ht="15.75" customHeight="1" x14ac:dyDescent="0.45">
      <c r="A17" s="128"/>
      <c r="B17" s="130"/>
      <c r="C17" s="72"/>
      <c r="D17" s="122">
        <v>1000000000</v>
      </c>
      <c r="E17" s="72"/>
      <c r="F17" s="133"/>
      <c r="G17" s="135"/>
      <c r="H17" s="133"/>
      <c r="I17" s="133"/>
      <c r="J17" s="128"/>
      <c r="K17" s="121"/>
      <c r="L17" s="133"/>
      <c r="M17" s="143"/>
      <c r="N17" s="145"/>
      <c r="O17" s="133"/>
      <c r="P17" s="133"/>
      <c r="Q17" s="133"/>
      <c r="R17" s="25"/>
    </row>
    <row r="18" spans="1:18" ht="15.75" customHeight="1" x14ac:dyDescent="0.45">
      <c r="A18" s="128">
        <f>A16+1</f>
        <v>4</v>
      </c>
      <c r="B18" s="130" t="s">
        <v>81</v>
      </c>
      <c r="C18" s="72"/>
      <c r="D18" s="122">
        <v>1000000000</v>
      </c>
      <c r="E18" s="72"/>
      <c r="F18" s="133">
        <v>997801000</v>
      </c>
      <c r="G18" s="135">
        <v>0</v>
      </c>
      <c r="H18" s="133">
        <v>1702000</v>
      </c>
      <c r="I18" s="133">
        <f>F18+G18-H18</f>
        <v>996099000</v>
      </c>
      <c r="J18" s="128">
        <f t="shared" ref="J18" si="1">J16+1</f>
        <v>9</v>
      </c>
      <c r="K18" s="121" t="s">
        <v>8</v>
      </c>
      <c r="L18" s="133">
        <v>1000000000</v>
      </c>
      <c r="M18" s="143">
        <v>809988274.54999995</v>
      </c>
      <c r="N18" s="144">
        <v>0</v>
      </c>
      <c r="O18" s="133">
        <v>12461358.060000001</v>
      </c>
      <c r="P18" s="133">
        <f>M18+N18-O18</f>
        <v>797526916.49000001</v>
      </c>
      <c r="Q18" s="133"/>
    </row>
    <row r="19" spans="1:18" ht="15.75" customHeight="1" x14ac:dyDescent="0.45">
      <c r="A19" s="128"/>
      <c r="B19" s="130"/>
      <c r="C19" s="72"/>
      <c r="D19" s="122">
        <v>1000000000</v>
      </c>
      <c r="E19" s="72"/>
      <c r="F19" s="133"/>
      <c r="G19" s="135"/>
      <c r="H19" s="133"/>
      <c r="I19" s="133"/>
      <c r="J19" s="128"/>
      <c r="K19" s="121"/>
      <c r="L19" s="133"/>
      <c r="M19" s="143"/>
      <c r="N19" s="144"/>
      <c r="O19" s="133"/>
      <c r="P19" s="133"/>
      <c r="Q19" s="133"/>
      <c r="R19" s="25"/>
    </row>
    <row r="20" spans="1:18" ht="15.75" customHeight="1" x14ac:dyDescent="0.45">
      <c r="A20" s="128">
        <f>A18+1</f>
        <v>5</v>
      </c>
      <c r="B20" s="130" t="s">
        <v>7</v>
      </c>
      <c r="C20" s="119"/>
      <c r="D20" s="122">
        <v>2300000000</v>
      </c>
      <c r="E20" s="119"/>
      <c r="F20" s="135">
        <v>253727598</v>
      </c>
      <c r="G20" s="135">
        <f>100000000+50000000+200000000</f>
        <v>350000000</v>
      </c>
      <c r="H20" s="133">
        <v>555568</v>
      </c>
      <c r="I20" s="133">
        <f>F20+G20-H20</f>
        <v>603172030</v>
      </c>
      <c r="J20" s="128">
        <f t="shared" ref="J20" si="2">J18+1</f>
        <v>10</v>
      </c>
      <c r="K20" s="121" t="s">
        <v>65</v>
      </c>
      <c r="L20" s="133">
        <v>1000000000</v>
      </c>
      <c r="M20" s="133">
        <v>995600150</v>
      </c>
      <c r="N20" s="144">
        <v>0</v>
      </c>
      <c r="O20" s="133">
        <v>0</v>
      </c>
      <c r="P20" s="133">
        <f>M20+N20-O20</f>
        <v>995600150</v>
      </c>
      <c r="Q20" s="133"/>
    </row>
    <row r="21" spans="1:18" ht="15.75" customHeight="1" x14ac:dyDescent="0.45">
      <c r="A21" s="128"/>
      <c r="B21" s="130"/>
      <c r="C21" s="119"/>
      <c r="D21" s="122">
        <v>1000000000</v>
      </c>
      <c r="E21" s="119"/>
      <c r="F21" s="135"/>
      <c r="G21" s="135"/>
      <c r="H21" s="133"/>
      <c r="I21" s="133"/>
      <c r="J21" s="128"/>
      <c r="K21" s="121"/>
      <c r="L21" s="133"/>
      <c r="M21" s="133"/>
      <c r="N21" s="144"/>
      <c r="O21" s="133"/>
      <c r="P21" s="133"/>
      <c r="Q21" s="133"/>
      <c r="R21" s="25"/>
    </row>
    <row r="22" spans="1:18" ht="15.75" customHeight="1" x14ac:dyDescent="0.45">
      <c r="A22" s="128"/>
      <c r="B22" s="130"/>
      <c r="C22" s="119"/>
      <c r="D22" s="122"/>
      <c r="E22" s="119"/>
      <c r="F22" s="149"/>
      <c r="G22" s="150"/>
      <c r="H22" s="133"/>
      <c r="I22" s="133"/>
      <c r="J22" s="128">
        <f t="shared" ref="J22" si="3">J20+1</f>
        <v>11</v>
      </c>
      <c r="K22" s="121" t="s">
        <v>65</v>
      </c>
      <c r="L22" s="133">
        <v>300000000</v>
      </c>
      <c r="M22" s="140">
        <v>300000000</v>
      </c>
      <c r="N22" s="144">
        <v>0</v>
      </c>
      <c r="O22" s="133">
        <v>0</v>
      </c>
      <c r="P22" s="133">
        <f>M22+N22-O22</f>
        <v>300000000</v>
      </c>
      <c r="Q22" s="133"/>
    </row>
    <row r="23" spans="1:18" ht="15.75" customHeight="1" x14ac:dyDescent="0.45">
      <c r="A23" s="128"/>
      <c r="B23" s="130"/>
      <c r="C23" s="119"/>
      <c r="D23" s="122"/>
      <c r="E23" s="119"/>
      <c r="F23" s="149"/>
      <c r="G23" s="151"/>
      <c r="H23" s="133"/>
      <c r="I23" s="133"/>
      <c r="J23" s="128"/>
      <c r="K23" s="121"/>
      <c r="L23" s="133"/>
      <c r="M23" s="140"/>
      <c r="N23" s="144"/>
      <c r="O23" s="133"/>
      <c r="P23" s="133"/>
      <c r="Q23" s="133"/>
    </row>
    <row r="24" spans="1:18" ht="15.75" customHeight="1" x14ac:dyDescent="0.45">
      <c r="A24" s="128"/>
      <c r="B24" s="130"/>
      <c r="C24" s="119"/>
      <c r="D24" s="122"/>
      <c r="E24" s="119"/>
      <c r="F24" s="149"/>
      <c r="G24" s="150"/>
      <c r="H24" s="133"/>
      <c r="I24" s="133"/>
      <c r="J24" s="128">
        <f t="shared" ref="J24" si="4">J22+1</f>
        <v>12</v>
      </c>
      <c r="K24" s="121" t="s">
        <v>65</v>
      </c>
      <c r="L24" s="133">
        <v>299888355</v>
      </c>
      <c r="M24" s="139">
        <v>299888355</v>
      </c>
      <c r="N24" s="144">
        <v>0</v>
      </c>
      <c r="O24" s="133">
        <v>0</v>
      </c>
      <c r="P24" s="133">
        <f t="shared" ref="P24" si="5">M24+N24-O24</f>
        <v>299888355</v>
      </c>
      <c r="Q24" s="133"/>
    </row>
    <row r="25" spans="1:18" ht="15.75" customHeight="1" x14ac:dyDescent="0.45">
      <c r="A25" s="128"/>
      <c r="B25" s="130"/>
      <c r="C25" s="119"/>
      <c r="D25" s="122"/>
      <c r="E25" s="119"/>
      <c r="F25" s="149"/>
      <c r="G25" s="151"/>
      <c r="H25" s="133"/>
      <c r="I25" s="133"/>
      <c r="J25" s="128"/>
      <c r="K25" s="121"/>
      <c r="L25" s="133"/>
      <c r="M25" s="139"/>
      <c r="N25" s="144"/>
      <c r="O25" s="133"/>
      <c r="P25" s="133"/>
      <c r="Q25" s="133"/>
    </row>
    <row r="26" spans="1:18" ht="15.75" customHeight="1" x14ac:dyDescent="0.45">
      <c r="A26" s="128"/>
      <c r="B26" s="130"/>
      <c r="C26" s="119"/>
      <c r="D26" s="122"/>
      <c r="E26" s="119"/>
      <c r="F26" s="149"/>
      <c r="G26" s="150"/>
      <c r="H26" s="133"/>
      <c r="I26" s="133"/>
      <c r="J26" s="128">
        <f t="shared" ref="J26" si="6">J24+1</f>
        <v>13</v>
      </c>
      <c r="K26" s="121" t="s">
        <v>65</v>
      </c>
      <c r="L26" s="133">
        <v>223786059</v>
      </c>
      <c r="M26" s="133">
        <v>211994864</v>
      </c>
      <c r="N26" s="144">
        <v>0</v>
      </c>
      <c r="O26" s="133">
        <v>0</v>
      </c>
      <c r="P26" s="133">
        <f>M26+N26-O26</f>
        <v>211994864</v>
      </c>
      <c r="Q26" s="133"/>
    </row>
    <row r="27" spans="1:18" ht="15.75" customHeight="1" x14ac:dyDescent="0.45">
      <c r="A27" s="128"/>
      <c r="B27" s="130"/>
      <c r="C27" s="119"/>
      <c r="D27" s="122"/>
      <c r="E27" s="119"/>
      <c r="F27" s="149"/>
      <c r="G27" s="151"/>
      <c r="H27" s="133"/>
      <c r="I27" s="133"/>
      <c r="J27" s="128"/>
      <c r="K27" s="121"/>
      <c r="L27" s="133"/>
      <c r="M27" s="133"/>
      <c r="N27" s="144"/>
      <c r="O27" s="133"/>
      <c r="P27" s="133"/>
      <c r="Q27" s="133"/>
    </row>
    <row r="28" spans="1:18" ht="15" customHeight="1" x14ac:dyDescent="0.45">
      <c r="A28" s="77"/>
      <c r="B28" s="75"/>
      <c r="C28" s="75"/>
      <c r="D28" s="75"/>
      <c r="E28" s="75"/>
      <c r="F28" s="75"/>
      <c r="G28" s="75"/>
      <c r="H28" s="75"/>
      <c r="I28" s="75"/>
      <c r="J28" s="128">
        <f t="shared" ref="J28" si="7">J26+1</f>
        <v>14</v>
      </c>
      <c r="K28" s="121" t="s">
        <v>65</v>
      </c>
      <c r="L28" s="133">
        <v>500379494</v>
      </c>
      <c r="M28" s="133">
        <v>500379494</v>
      </c>
      <c r="N28" s="144">
        <v>0</v>
      </c>
      <c r="O28" s="133">
        <v>0</v>
      </c>
      <c r="P28" s="133">
        <f>M28+N28-O28</f>
        <v>500379494</v>
      </c>
      <c r="Q28" s="133"/>
    </row>
    <row r="29" spans="1:18" ht="15" customHeight="1" x14ac:dyDescent="0.45">
      <c r="A29" s="77"/>
      <c r="B29" s="75"/>
      <c r="C29" s="75"/>
      <c r="D29" s="75"/>
      <c r="E29" s="75"/>
      <c r="F29" s="75"/>
      <c r="G29" s="75"/>
      <c r="H29" s="75"/>
      <c r="I29" s="75"/>
      <c r="J29" s="128"/>
      <c r="K29" s="121"/>
      <c r="L29" s="133"/>
      <c r="M29" s="133"/>
      <c r="N29" s="144"/>
      <c r="O29" s="133"/>
      <c r="P29" s="133"/>
      <c r="Q29" s="133"/>
    </row>
    <row r="30" spans="1:18" ht="15.75" customHeight="1" x14ac:dyDescent="0.45">
      <c r="A30" s="77"/>
      <c r="B30" s="79"/>
      <c r="C30" s="79"/>
      <c r="D30" s="79"/>
      <c r="E30" s="79"/>
      <c r="F30" s="79"/>
      <c r="G30" s="79"/>
      <c r="H30" s="75"/>
      <c r="I30" s="75"/>
      <c r="J30" s="128">
        <f t="shared" ref="J30" si="8">J28+1</f>
        <v>15</v>
      </c>
      <c r="K30" s="121" t="s">
        <v>65</v>
      </c>
      <c r="L30" s="133">
        <v>86788886</v>
      </c>
      <c r="M30" s="133">
        <v>86788886</v>
      </c>
      <c r="N30" s="144">
        <v>0</v>
      </c>
      <c r="O30" s="133">
        <v>0</v>
      </c>
      <c r="P30" s="133">
        <f>M30+N30-O30</f>
        <v>86788886</v>
      </c>
      <c r="Q30" s="133"/>
    </row>
    <row r="31" spans="1:18" ht="15.75" customHeight="1" x14ac:dyDescent="0.45">
      <c r="A31" s="77"/>
      <c r="B31" s="79"/>
      <c r="C31" s="79"/>
      <c r="D31" s="79"/>
      <c r="E31" s="79"/>
      <c r="F31" s="79"/>
      <c r="G31" s="79"/>
      <c r="H31" s="75"/>
      <c r="I31" s="75"/>
      <c r="J31" s="128"/>
      <c r="K31" s="121"/>
      <c r="L31" s="133"/>
      <c r="M31" s="133"/>
      <c r="N31" s="144"/>
      <c r="O31" s="133"/>
      <c r="P31" s="133"/>
      <c r="Q31" s="133"/>
    </row>
    <row r="32" spans="1:18" ht="15" customHeight="1" x14ac:dyDescent="0.45">
      <c r="A32" s="77"/>
      <c r="B32" s="75"/>
      <c r="C32" s="75"/>
      <c r="D32" s="75"/>
      <c r="E32" s="75"/>
      <c r="F32" s="78"/>
      <c r="G32" s="75"/>
      <c r="H32" s="75"/>
      <c r="I32" s="75"/>
      <c r="J32" s="128">
        <f t="shared" ref="J32:J40" si="9">J30+1</f>
        <v>16</v>
      </c>
      <c r="K32" s="121" t="s">
        <v>65</v>
      </c>
      <c r="L32" s="133">
        <v>56998668</v>
      </c>
      <c r="M32" s="133">
        <v>56000000</v>
      </c>
      <c r="N32" s="144">
        <v>0</v>
      </c>
      <c r="O32" s="133">
        <v>0</v>
      </c>
      <c r="P32" s="133">
        <f>M32+N32-O32</f>
        <v>56000000</v>
      </c>
      <c r="Q32" s="133"/>
    </row>
    <row r="33" spans="1:18" ht="15" customHeight="1" x14ac:dyDescent="0.45">
      <c r="A33" s="77"/>
      <c r="B33" s="75"/>
      <c r="C33" s="75"/>
      <c r="D33" s="75"/>
      <c r="E33" s="75"/>
      <c r="F33" s="78"/>
      <c r="G33" s="75"/>
      <c r="H33" s="75"/>
      <c r="I33" s="75"/>
      <c r="J33" s="128"/>
      <c r="K33" s="121"/>
      <c r="L33" s="133"/>
      <c r="M33" s="133"/>
      <c r="N33" s="144"/>
      <c r="O33" s="133"/>
      <c r="P33" s="133"/>
      <c r="Q33" s="133"/>
    </row>
    <row r="34" spans="1:18" ht="15" customHeight="1" x14ac:dyDescent="0.45">
      <c r="A34" s="77"/>
      <c r="B34" s="75"/>
      <c r="C34" s="75"/>
      <c r="D34" s="75"/>
      <c r="E34" s="75"/>
      <c r="F34" s="78"/>
      <c r="G34" s="75"/>
      <c r="H34" s="75"/>
      <c r="I34" s="75"/>
      <c r="J34" s="128">
        <f t="shared" si="9"/>
        <v>17</v>
      </c>
      <c r="K34" s="121" t="s">
        <v>8</v>
      </c>
      <c r="L34" s="133">
        <v>2500000000</v>
      </c>
      <c r="M34" s="133">
        <v>2490281875.4499998</v>
      </c>
      <c r="N34" s="144"/>
      <c r="O34" s="133">
        <v>4290310.45</v>
      </c>
      <c r="P34" s="133">
        <f>M34+N34-O34</f>
        <v>2485991565</v>
      </c>
      <c r="Q34" s="133"/>
    </row>
    <row r="35" spans="1:18" ht="15" customHeight="1" x14ac:dyDescent="0.45">
      <c r="A35" s="77"/>
      <c r="B35" s="75"/>
      <c r="C35" s="75"/>
      <c r="D35" s="75"/>
      <c r="E35" s="75"/>
      <c r="F35" s="75"/>
      <c r="G35" s="75"/>
      <c r="H35" s="75"/>
      <c r="I35" s="75"/>
      <c r="J35" s="128"/>
      <c r="K35" s="121"/>
      <c r="L35" s="133"/>
      <c r="M35" s="133"/>
      <c r="N35" s="144"/>
      <c r="O35" s="133"/>
      <c r="P35" s="133"/>
      <c r="Q35" s="133"/>
    </row>
    <row r="36" spans="1:18" ht="15" customHeight="1" x14ac:dyDescent="0.45">
      <c r="A36" s="77"/>
      <c r="B36" s="75"/>
      <c r="C36" s="75"/>
      <c r="D36" s="75"/>
      <c r="E36" s="75"/>
      <c r="F36" s="75"/>
      <c r="G36" s="75"/>
      <c r="H36" s="75"/>
      <c r="I36" s="75"/>
      <c r="J36" s="128">
        <f t="shared" si="9"/>
        <v>18</v>
      </c>
      <c r="K36" s="121" t="s">
        <v>8</v>
      </c>
      <c r="L36" s="133">
        <v>569432472.52999997</v>
      </c>
      <c r="M36" s="133">
        <v>566088905.57000005</v>
      </c>
      <c r="N36" s="144"/>
      <c r="O36" s="133">
        <v>975269.98</v>
      </c>
      <c r="P36" s="133">
        <f>M36+N36-O36</f>
        <v>565113635.59000003</v>
      </c>
      <c r="Q36" s="133"/>
    </row>
    <row r="37" spans="1:18" ht="15" customHeight="1" x14ac:dyDescent="0.45">
      <c r="A37" s="77"/>
      <c r="B37" s="75"/>
      <c r="C37" s="75"/>
      <c r="D37" s="75"/>
      <c r="E37" s="75"/>
      <c r="F37" s="75"/>
      <c r="G37" s="75"/>
      <c r="H37" s="75"/>
      <c r="I37" s="75"/>
      <c r="J37" s="128"/>
      <c r="K37" s="121"/>
      <c r="L37" s="133"/>
      <c r="M37" s="133"/>
      <c r="N37" s="144"/>
      <c r="O37" s="133"/>
      <c r="P37" s="133"/>
      <c r="Q37" s="133"/>
    </row>
    <row r="38" spans="1:18" ht="15" customHeight="1" x14ac:dyDescent="0.45">
      <c r="A38" s="77"/>
      <c r="B38" s="75"/>
      <c r="C38" s="75"/>
      <c r="D38" s="75"/>
      <c r="E38" s="75"/>
      <c r="F38" s="75"/>
      <c r="G38" s="75"/>
      <c r="H38" s="75"/>
      <c r="I38" s="75"/>
      <c r="J38" s="128">
        <f t="shared" si="9"/>
        <v>19</v>
      </c>
      <c r="K38" s="121" t="s">
        <v>8</v>
      </c>
      <c r="L38" s="133">
        <v>2250000000</v>
      </c>
      <c r="M38" s="133">
        <v>99832.9</v>
      </c>
      <c r="N38" s="144">
        <v>270000000</v>
      </c>
      <c r="O38" s="133">
        <v>464301.61</v>
      </c>
      <c r="P38" s="133">
        <f>M38+N38-O38</f>
        <v>269635531.28999996</v>
      </c>
      <c r="Q38" s="133"/>
    </row>
    <row r="39" spans="1:18" ht="15" customHeight="1" x14ac:dyDescent="0.45">
      <c r="A39" s="77"/>
      <c r="B39" s="75"/>
      <c r="C39" s="75"/>
      <c r="D39" s="75"/>
      <c r="E39" s="75"/>
      <c r="F39" s="75"/>
      <c r="G39" s="75"/>
      <c r="H39" s="75"/>
      <c r="I39" s="75"/>
      <c r="J39" s="128"/>
      <c r="K39" s="121"/>
      <c r="L39" s="133"/>
      <c r="M39" s="133"/>
      <c r="N39" s="144"/>
      <c r="O39" s="133"/>
      <c r="P39" s="133"/>
      <c r="Q39" s="133"/>
    </row>
    <row r="40" spans="1:18" ht="15" customHeight="1" x14ac:dyDescent="0.45">
      <c r="A40" s="77"/>
      <c r="B40" s="75"/>
      <c r="C40" s="75"/>
      <c r="D40" s="75"/>
      <c r="E40" s="75"/>
      <c r="F40" s="75"/>
      <c r="G40" s="75"/>
      <c r="H40" s="75"/>
      <c r="I40" s="75"/>
      <c r="J40" s="128">
        <f t="shared" si="9"/>
        <v>20</v>
      </c>
      <c r="K40" s="121" t="s">
        <v>8</v>
      </c>
      <c r="L40" s="133">
        <v>700000000</v>
      </c>
      <c r="M40" s="133">
        <v>229842462.93000001</v>
      </c>
      <c r="N40" s="144">
        <v>200000000</v>
      </c>
      <c r="O40" s="133">
        <v>511341.81</v>
      </c>
      <c r="P40" s="133">
        <f>M40+N40-O40</f>
        <v>429331121.12</v>
      </c>
      <c r="Q40" s="133"/>
    </row>
    <row r="41" spans="1:18" ht="15" customHeight="1" x14ac:dyDescent="0.45">
      <c r="A41" s="77"/>
      <c r="B41" s="75"/>
      <c r="C41" s="75"/>
      <c r="D41" s="75"/>
      <c r="E41" s="75"/>
      <c r="F41" s="75"/>
      <c r="G41" s="75"/>
      <c r="H41" s="75"/>
      <c r="I41" s="75"/>
      <c r="J41" s="128"/>
      <c r="K41" s="121"/>
      <c r="L41" s="133"/>
      <c r="M41" s="133"/>
      <c r="N41" s="144"/>
      <c r="O41" s="133"/>
      <c r="P41" s="133"/>
      <c r="Q41" s="133"/>
    </row>
    <row r="42" spans="1:18" ht="15" customHeight="1" x14ac:dyDescent="0.45">
      <c r="A42" s="80" t="s">
        <v>26</v>
      </c>
      <c r="B42" s="80"/>
      <c r="C42" s="80"/>
      <c r="D42" s="80"/>
      <c r="E42" s="146">
        <f>SUM(I12:I21)</f>
        <v>11662976243.790001</v>
      </c>
      <c r="F42" s="146"/>
      <c r="G42" s="146"/>
      <c r="H42" s="146"/>
      <c r="I42" s="146"/>
      <c r="J42" s="81"/>
      <c r="K42" s="147" t="s">
        <v>27</v>
      </c>
      <c r="L42" s="147"/>
      <c r="M42" s="137">
        <f>SUM(P12:P41)-P20-P22-P24-P26-P28-P30-P32</f>
        <v>6365112468.9400005</v>
      </c>
      <c r="N42" s="137"/>
      <c r="O42" s="137"/>
      <c r="P42" s="137"/>
    </row>
    <row r="43" spans="1:18" ht="15" customHeight="1" x14ac:dyDescent="0.45">
      <c r="A43" s="77"/>
      <c r="B43" s="80"/>
      <c r="C43" s="80"/>
      <c r="D43" s="80"/>
      <c r="E43" s="146"/>
      <c r="F43" s="146"/>
      <c r="G43" s="146"/>
      <c r="H43" s="146"/>
      <c r="I43" s="146"/>
      <c r="J43" s="81"/>
      <c r="K43" s="147"/>
      <c r="L43" s="147"/>
      <c r="M43" s="137"/>
      <c r="N43" s="137"/>
      <c r="O43" s="137"/>
      <c r="P43" s="137"/>
      <c r="R43" s="144"/>
    </row>
    <row r="44" spans="1:18" ht="15" customHeight="1" x14ac:dyDescent="0.45">
      <c r="A44" s="77"/>
      <c r="B44" s="10"/>
      <c r="C44" s="10"/>
      <c r="D44" s="10"/>
      <c r="E44" s="10"/>
      <c r="F44" s="10"/>
      <c r="G44" s="10"/>
      <c r="H44" s="10"/>
      <c r="I44" s="10"/>
      <c r="J44" s="81"/>
      <c r="K44" s="75"/>
      <c r="L44" s="75"/>
      <c r="M44" s="75"/>
      <c r="N44" s="75"/>
      <c r="O44" s="75"/>
      <c r="P44" s="75"/>
      <c r="R44" s="144"/>
    </row>
    <row r="45" spans="1:18" ht="15" customHeight="1" x14ac:dyDescent="0.45">
      <c r="A45" s="82" t="s">
        <v>28</v>
      </c>
      <c r="B45" s="82"/>
      <c r="C45" s="82"/>
      <c r="D45" s="82"/>
      <c r="E45" s="82"/>
      <c r="F45" s="82"/>
      <c r="G45" s="82"/>
      <c r="H45" s="82"/>
      <c r="I45" s="82"/>
      <c r="J45" s="82"/>
      <c r="K45" s="82"/>
      <c r="L45" s="82"/>
      <c r="M45" s="148">
        <f>E42+M42</f>
        <v>18028088712.730003</v>
      </c>
      <c r="N45" s="148"/>
      <c r="O45" s="148"/>
      <c r="P45" s="148"/>
    </row>
    <row r="46" spans="1:18" ht="15" customHeight="1" x14ac:dyDescent="0.45">
      <c r="A46" s="82"/>
      <c r="B46" s="82"/>
      <c r="C46" s="82"/>
      <c r="D46" s="82"/>
      <c r="E46" s="82"/>
      <c r="F46" s="82"/>
      <c r="G46" s="82"/>
      <c r="H46" s="82"/>
      <c r="I46" s="82"/>
      <c r="J46" s="82"/>
      <c r="K46" s="82"/>
      <c r="L46" s="82"/>
      <c r="M46" s="148"/>
      <c r="N46" s="148"/>
      <c r="O46" s="148"/>
      <c r="P46" s="148"/>
    </row>
    <row r="47" spans="1:18" x14ac:dyDescent="0.45">
      <c r="A47" s="41" t="s">
        <v>63</v>
      </c>
    </row>
    <row r="48" spans="1:18" x14ac:dyDescent="0.45">
      <c r="A48" s="41" t="s">
        <v>64</v>
      </c>
    </row>
  </sheetData>
  <customSheetViews>
    <customSheetView guid="{8EA58AF3-E87D-42A9-9890-AE18CCA466EF}" topLeftCell="O25">
      <selection activeCell="R42" sqref="R42"/>
    </customSheetView>
  </customSheetViews>
  <mergeCells count="190">
    <mergeCell ref="Q30:Q31"/>
    <mergeCell ref="Q32:Q33"/>
    <mergeCell ref="Q34:Q35"/>
    <mergeCell ref="Q36:Q37"/>
    <mergeCell ref="Q38:Q39"/>
    <mergeCell ref="Q40:Q41"/>
    <mergeCell ref="Q12:Q13"/>
    <mergeCell ref="Q14:Q15"/>
    <mergeCell ref="Q16:Q17"/>
    <mergeCell ref="Q18:Q19"/>
    <mergeCell ref="Q20:Q21"/>
    <mergeCell ref="Q22:Q23"/>
    <mergeCell ref="Q24:Q25"/>
    <mergeCell ref="Q26:Q27"/>
    <mergeCell ref="Q28:Q29"/>
    <mergeCell ref="F24:F25"/>
    <mergeCell ref="G24:G25"/>
    <mergeCell ref="H24:H25"/>
    <mergeCell ref="I24:I25"/>
    <mergeCell ref="C26:C27"/>
    <mergeCell ref="D26:D27"/>
    <mergeCell ref="E26:E27"/>
    <mergeCell ref="F26:F27"/>
    <mergeCell ref="G26:G27"/>
    <mergeCell ref="H26:H27"/>
    <mergeCell ref="I26:I27"/>
    <mergeCell ref="A24:A25"/>
    <mergeCell ref="A26:A27"/>
    <mergeCell ref="B22:B23"/>
    <mergeCell ref="B24:B25"/>
    <mergeCell ref="B26:B27"/>
    <mergeCell ref="C22:C23"/>
    <mergeCell ref="D22:D23"/>
    <mergeCell ref="E22:E23"/>
    <mergeCell ref="C24:C25"/>
    <mergeCell ref="D24:D25"/>
    <mergeCell ref="E24:E25"/>
    <mergeCell ref="A22:A23"/>
    <mergeCell ref="R43:R44"/>
    <mergeCell ref="F20:F21"/>
    <mergeCell ref="B12:B13"/>
    <mergeCell ref="D12:D13"/>
    <mergeCell ref="F12:F13"/>
    <mergeCell ref="L32:L33"/>
    <mergeCell ref="J40:J41"/>
    <mergeCell ref="J38:J39"/>
    <mergeCell ref="B18:B19"/>
    <mergeCell ref="D18:D19"/>
    <mergeCell ref="F14:F15"/>
    <mergeCell ref="F16:F17"/>
    <mergeCell ref="F18:F19"/>
    <mergeCell ref="B14:B15"/>
    <mergeCell ref="D14:D15"/>
    <mergeCell ref="B16:B17"/>
    <mergeCell ref="D16:D17"/>
    <mergeCell ref="C20:C21"/>
    <mergeCell ref="E20:E21"/>
    <mergeCell ref="H14:H15"/>
    <mergeCell ref="H16:H17"/>
    <mergeCell ref="H18:H19"/>
    <mergeCell ref="K34:K35"/>
    <mergeCell ref="K14:K15"/>
    <mergeCell ref="J14:J15"/>
    <mergeCell ref="K12:K13"/>
    <mergeCell ref="J8:J11"/>
    <mergeCell ref="A12:A13"/>
    <mergeCell ref="J12:J13"/>
    <mergeCell ref="I16:I17"/>
    <mergeCell ref="J18:J19"/>
    <mergeCell ref="A16:A17"/>
    <mergeCell ref="I14:I15"/>
    <mergeCell ref="J16:J17"/>
    <mergeCell ref="A14:A15"/>
    <mergeCell ref="A18:A19"/>
    <mergeCell ref="H12:H13"/>
    <mergeCell ref="I12:I13"/>
    <mergeCell ref="G12:G13"/>
    <mergeCell ref="G14:G15"/>
    <mergeCell ref="G16:G17"/>
    <mergeCell ref="G18:G19"/>
    <mergeCell ref="B20:B21"/>
    <mergeCell ref="D20:D21"/>
    <mergeCell ref="I20:I21"/>
    <mergeCell ref="J22:J23"/>
    <mergeCell ref="A20:A21"/>
    <mergeCell ref="I18:I19"/>
    <mergeCell ref="H20:H21"/>
    <mergeCell ref="F22:F23"/>
    <mergeCell ref="G22:G23"/>
    <mergeCell ref="H22:H23"/>
    <mergeCell ref="I22:I23"/>
    <mergeCell ref="G20:G21"/>
    <mergeCell ref="E42:I43"/>
    <mergeCell ref="K42:L43"/>
    <mergeCell ref="M45:P46"/>
    <mergeCell ref="M32:M33"/>
    <mergeCell ref="N32:N33"/>
    <mergeCell ref="O32:O33"/>
    <mergeCell ref="P32:P33"/>
    <mergeCell ref="M34:M35"/>
    <mergeCell ref="P34:P35"/>
    <mergeCell ref="K38:K39"/>
    <mergeCell ref="K40:K41"/>
    <mergeCell ref="O38:O39"/>
    <mergeCell ref="O40:O41"/>
    <mergeCell ref="N38:N39"/>
    <mergeCell ref="N40:N41"/>
    <mergeCell ref="P38:P39"/>
    <mergeCell ref="P40:P41"/>
    <mergeCell ref="L34:L35"/>
    <mergeCell ref="L36:L37"/>
    <mergeCell ref="L38:L39"/>
    <mergeCell ref="L40:L41"/>
    <mergeCell ref="J34:J35"/>
    <mergeCell ref="J32:J33"/>
    <mergeCell ref="K28:K29"/>
    <mergeCell ref="L28:L29"/>
    <mergeCell ref="J36:J37"/>
    <mergeCell ref="J30:J31"/>
    <mergeCell ref="K30:K31"/>
    <mergeCell ref="K32:K33"/>
    <mergeCell ref="K36:K37"/>
    <mergeCell ref="L16:L17"/>
    <mergeCell ref="L20:L21"/>
    <mergeCell ref="L24:L25"/>
    <mergeCell ref="L22:L23"/>
    <mergeCell ref="L26:L27"/>
    <mergeCell ref="L30:L31"/>
    <mergeCell ref="J28:J29"/>
    <mergeCell ref="K24:K25"/>
    <mergeCell ref="J24:J25"/>
    <mergeCell ref="K22:K23"/>
    <mergeCell ref="J26:J27"/>
    <mergeCell ref="K16:K17"/>
    <mergeCell ref="K26:K27"/>
    <mergeCell ref="L12:L13"/>
    <mergeCell ref="J20:J21"/>
    <mergeCell ref="M14:M15"/>
    <mergeCell ref="M20:M21"/>
    <mergeCell ref="L14:L15"/>
    <mergeCell ref="K18:K19"/>
    <mergeCell ref="L18:L19"/>
    <mergeCell ref="K20:K21"/>
    <mergeCell ref="P12:P13"/>
    <mergeCell ref="P14:P15"/>
    <mergeCell ref="P16:P17"/>
    <mergeCell ref="O18:O19"/>
    <mergeCell ref="O20:O21"/>
    <mergeCell ref="O12:O13"/>
    <mergeCell ref="O14:O15"/>
    <mergeCell ref="O16:O17"/>
    <mergeCell ref="M18:M19"/>
    <mergeCell ref="N12:N13"/>
    <mergeCell ref="N14:N15"/>
    <mergeCell ref="N16:N17"/>
    <mergeCell ref="M16:M17"/>
    <mergeCell ref="M12:M13"/>
    <mergeCell ref="P18:P19"/>
    <mergeCell ref="P20:P21"/>
    <mergeCell ref="N18:N19"/>
    <mergeCell ref="N20:N21"/>
    <mergeCell ref="N22:N23"/>
    <mergeCell ref="N24:N25"/>
    <mergeCell ref="N26:N27"/>
    <mergeCell ref="M24:M25"/>
    <mergeCell ref="N28:N29"/>
    <mergeCell ref="N30:N31"/>
    <mergeCell ref="O28:O29"/>
    <mergeCell ref="O30:O31"/>
    <mergeCell ref="M28:M29"/>
    <mergeCell ref="M26:M27"/>
    <mergeCell ref="M22:M23"/>
    <mergeCell ref="M30:M31"/>
    <mergeCell ref="P24:P25"/>
    <mergeCell ref="P26:P27"/>
    <mergeCell ref="M42:P43"/>
    <mergeCell ref="O22:O23"/>
    <mergeCell ref="O24:O25"/>
    <mergeCell ref="O26:O27"/>
    <mergeCell ref="P28:P29"/>
    <mergeCell ref="P30:P31"/>
    <mergeCell ref="P22:P23"/>
    <mergeCell ref="M36:M37"/>
    <mergeCell ref="N34:N35"/>
    <mergeCell ref="N36:N37"/>
    <mergeCell ref="M38:M39"/>
    <mergeCell ref="M40:M41"/>
    <mergeCell ref="O34:O35"/>
    <mergeCell ref="O36:O37"/>
    <mergeCell ref="P36:P37"/>
  </mergeCells>
  <pageMargins left="0.7" right="0.7" top="0.75" bottom="0.75" header="0.3" footer="0.3"/>
  <pageSetup scale="3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showGridLines="0" view="pageBreakPreview" topLeftCell="A34" zoomScaleNormal="100" zoomScaleSheetLayoutView="100" workbookViewId="0">
      <selection activeCell="E45" sqref="E45:F46"/>
    </sheetView>
  </sheetViews>
  <sheetFormatPr baseColWidth="10" defaultRowHeight="14.25" x14ac:dyDescent="0.45"/>
  <cols>
    <col min="1" max="1" width="4" customWidth="1"/>
    <col min="2" max="2" width="21.3984375" customWidth="1"/>
    <col min="3" max="3" width="2" customWidth="1"/>
    <col min="4" max="4" width="20.73046875" customWidth="1"/>
    <col min="5" max="5" width="1.3984375" customWidth="1"/>
    <col min="6" max="6" width="21.86328125" customWidth="1"/>
    <col min="7" max="7" width="3.1328125" customWidth="1"/>
    <col min="8" max="8" width="22.1328125" customWidth="1"/>
    <col min="9" max="9" width="3" customWidth="1"/>
    <col min="10" max="10" width="20.86328125" customWidth="1"/>
    <col min="11" max="11" width="1.73046875" customWidth="1"/>
    <col min="12" max="12" width="20.86328125" customWidth="1"/>
  </cols>
  <sheetData>
    <row r="1" spans="1:13" hidden="1" x14ac:dyDescent="0.45"/>
    <row r="2" spans="1:13" hidden="1" x14ac:dyDescent="0.45"/>
    <row r="3" spans="1:13" hidden="1" x14ac:dyDescent="0.45"/>
    <row r="11" spans="1:13" ht="30" x14ac:dyDescent="0.45">
      <c r="A11" s="1"/>
      <c r="B11" s="2" t="s">
        <v>0</v>
      </c>
      <c r="C11" s="2"/>
      <c r="D11" s="2" t="s">
        <v>72</v>
      </c>
      <c r="E11" s="2"/>
      <c r="F11" s="2" t="s">
        <v>30</v>
      </c>
      <c r="G11" s="125"/>
      <c r="H11" s="2" t="s">
        <v>0</v>
      </c>
      <c r="I11" s="2"/>
      <c r="J11" s="2" t="s">
        <v>72</v>
      </c>
      <c r="K11" s="2"/>
      <c r="L11" s="2" t="s">
        <v>30</v>
      </c>
      <c r="M11" s="4"/>
    </row>
    <row r="12" spans="1:13" x14ac:dyDescent="0.45">
      <c r="A12" s="1"/>
      <c r="B12" s="3"/>
      <c r="C12" s="3"/>
      <c r="D12" s="3"/>
      <c r="E12" s="3"/>
      <c r="F12" s="3"/>
      <c r="G12" s="125"/>
      <c r="H12" s="3"/>
      <c r="I12" s="3"/>
      <c r="J12" s="3"/>
      <c r="K12" s="3"/>
      <c r="L12" s="3"/>
      <c r="M12" s="5"/>
    </row>
    <row r="13" spans="1:13" ht="17.649999999999999" x14ac:dyDescent="0.45">
      <c r="A13" s="6"/>
      <c r="B13" s="6"/>
      <c r="C13" s="6"/>
      <c r="D13" s="7" t="s">
        <v>3</v>
      </c>
      <c r="E13" s="6"/>
      <c r="F13" s="6"/>
      <c r="G13" s="125"/>
      <c r="H13" s="6"/>
      <c r="I13" s="6"/>
      <c r="J13" s="7" t="s">
        <v>4</v>
      </c>
      <c r="K13" s="6"/>
      <c r="L13" s="6"/>
      <c r="M13" s="8"/>
    </row>
    <row r="14" spans="1:13" x14ac:dyDescent="0.45">
      <c r="A14" s="6"/>
      <c r="B14" s="9"/>
      <c r="C14" s="9"/>
      <c r="D14" s="9"/>
      <c r="E14" s="9"/>
      <c r="F14" s="9"/>
      <c r="G14" s="126"/>
      <c r="H14" s="9"/>
      <c r="I14" s="9"/>
      <c r="J14" s="9"/>
      <c r="K14" s="9"/>
      <c r="L14" s="9"/>
      <c r="M14" s="8"/>
    </row>
    <row r="15" spans="1:13" ht="15.75" customHeight="1" x14ac:dyDescent="0.45">
      <c r="A15" s="128">
        <v>1</v>
      </c>
      <c r="B15" s="130" t="s">
        <v>7</v>
      </c>
      <c r="C15" s="76"/>
      <c r="D15" s="152">
        <v>5115348231</v>
      </c>
      <c r="E15" s="83"/>
      <c r="F15" s="152">
        <v>98834439.090000004</v>
      </c>
      <c r="G15" s="128">
        <v>6</v>
      </c>
      <c r="H15" s="121" t="s">
        <v>8</v>
      </c>
      <c r="I15" s="119"/>
      <c r="J15" s="152">
        <v>500000000</v>
      </c>
      <c r="K15" s="153"/>
      <c r="L15" s="152">
        <v>3422515.81</v>
      </c>
    </row>
    <row r="16" spans="1:13" ht="15.75" customHeight="1" x14ac:dyDescent="0.45">
      <c r="A16" s="128"/>
      <c r="B16" s="130"/>
      <c r="C16" s="76"/>
      <c r="D16" s="152">
        <v>3000000000</v>
      </c>
      <c r="E16" s="83"/>
      <c r="F16" s="152"/>
      <c r="G16" s="128"/>
      <c r="H16" s="121"/>
      <c r="I16" s="119"/>
      <c r="J16" s="152"/>
      <c r="K16" s="153"/>
      <c r="L16" s="152"/>
    </row>
    <row r="17" spans="1:12" ht="15.75" customHeight="1" x14ac:dyDescent="0.45">
      <c r="A17" s="128">
        <f>A15+1</f>
        <v>2</v>
      </c>
      <c r="B17" s="130" t="s">
        <v>80</v>
      </c>
      <c r="C17" s="76"/>
      <c r="D17" s="152">
        <v>3000000000</v>
      </c>
      <c r="E17" s="83"/>
      <c r="F17" s="152">
        <v>58706692.219999999</v>
      </c>
      <c r="G17" s="128">
        <f>G15+1</f>
        <v>7</v>
      </c>
      <c r="H17" s="121" t="s">
        <v>8</v>
      </c>
      <c r="I17" s="119"/>
      <c r="J17" s="152">
        <v>1750000000</v>
      </c>
      <c r="K17" s="153"/>
      <c r="L17" s="152">
        <v>17121041.609999999</v>
      </c>
    </row>
    <row r="18" spans="1:12" ht="15.75" customHeight="1" x14ac:dyDescent="0.45">
      <c r="A18" s="128"/>
      <c r="B18" s="130"/>
      <c r="C18" s="76"/>
      <c r="D18" s="152">
        <v>1000000000</v>
      </c>
      <c r="E18" s="83"/>
      <c r="F18" s="152"/>
      <c r="G18" s="128"/>
      <c r="H18" s="121"/>
      <c r="I18" s="119"/>
      <c r="J18" s="152"/>
      <c r="K18" s="153"/>
      <c r="L18" s="152"/>
    </row>
    <row r="19" spans="1:12" ht="15.75" customHeight="1" x14ac:dyDescent="0.45">
      <c r="A19" s="128">
        <f t="shared" ref="A19" si="0">A17+1</f>
        <v>3</v>
      </c>
      <c r="B19" s="130" t="s">
        <v>81</v>
      </c>
      <c r="C19" s="90"/>
      <c r="D19" s="152">
        <v>2000000000</v>
      </c>
      <c r="E19" s="91"/>
      <c r="F19" s="152">
        <v>39071043.210000001</v>
      </c>
      <c r="G19" s="128">
        <f t="shared" ref="G19" si="1">G17+1</f>
        <v>8</v>
      </c>
      <c r="H19" s="121" t="s">
        <v>8</v>
      </c>
      <c r="I19" s="119"/>
      <c r="J19" s="152">
        <v>1920000000</v>
      </c>
      <c r="K19" s="153"/>
      <c r="L19" s="152">
        <v>20387060.68</v>
      </c>
    </row>
    <row r="20" spans="1:12" ht="15.75" customHeight="1" x14ac:dyDescent="0.45">
      <c r="A20" s="128"/>
      <c r="B20" s="130"/>
      <c r="C20" s="90"/>
      <c r="D20" s="152">
        <v>1000000000</v>
      </c>
      <c r="E20" s="91"/>
      <c r="F20" s="152"/>
      <c r="G20" s="128"/>
      <c r="H20" s="121"/>
      <c r="I20" s="119"/>
      <c r="J20" s="152"/>
      <c r="K20" s="153"/>
      <c r="L20" s="152"/>
    </row>
    <row r="21" spans="1:12" ht="15.75" customHeight="1" x14ac:dyDescent="0.45">
      <c r="A21" s="128">
        <f>A19+1</f>
        <v>4</v>
      </c>
      <c r="B21" s="130" t="s">
        <v>81</v>
      </c>
      <c r="C21" s="76"/>
      <c r="D21" s="152">
        <v>1000000000</v>
      </c>
      <c r="E21" s="83"/>
      <c r="F21" s="152">
        <v>19585384.41</v>
      </c>
      <c r="G21" s="128">
        <f t="shared" ref="G21" si="2">G19+1</f>
        <v>9</v>
      </c>
      <c r="H21" s="121" t="s">
        <v>8</v>
      </c>
      <c r="I21" s="119"/>
      <c r="J21" s="152">
        <v>1000000000</v>
      </c>
      <c r="K21" s="153"/>
      <c r="L21" s="152">
        <v>15545378.970000001</v>
      </c>
    </row>
    <row r="22" spans="1:12" ht="15.75" customHeight="1" x14ac:dyDescent="0.45">
      <c r="A22" s="128"/>
      <c r="B22" s="130"/>
      <c r="C22" s="76"/>
      <c r="D22" s="152">
        <v>1000000000</v>
      </c>
      <c r="E22" s="83"/>
      <c r="F22" s="152"/>
      <c r="G22" s="128"/>
      <c r="H22" s="121"/>
      <c r="I22" s="119"/>
      <c r="J22" s="152"/>
      <c r="K22" s="153"/>
      <c r="L22" s="152"/>
    </row>
    <row r="23" spans="1:12" ht="15.75" customHeight="1" x14ac:dyDescent="0.45">
      <c r="A23" s="128">
        <f t="shared" ref="A23" si="3">A21+1</f>
        <v>5</v>
      </c>
      <c r="B23" s="130" t="s">
        <v>7</v>
      </c>
      <c r="C23" s="119"/>
      <c r="D23" s="152">
        <v>2300000000</v>
      </c>
      <c r="E23" s="75"/>
      <c r="F23" s="152">
        <v>6791094.5599999996</v>
      </c>
      <c r="G23" s="128">
        <f t="shared" ref="G23" si="4">G21+1</f>
        <v>10</v>
      </c>
      <c r="H23" s="121" t="s">
        <v>8</v>
      </c>
      <c r="I23" s="119"/>
      <c r="J23" s="152">
        <v>1000000000</v>
      </c>
      <c r="K23" s="153"/>
      <c r="L23" s="152">
        <v>20073232.879999999</v>
      </c>
    </row>
    <row r="24" spans="1:12" ht="15.75" customHeight="1" x14ac:dyDescent="0.45">
      <c r="A24" s="128"/>
      <c r="B24" s="130"/>
      <c r="C24" s="119"/>
      <c r="D24" s="152">
        <v>1000000000</v>
      </c>
      <c r="E24" s="75"/>
      <c r="F24" s="152"/>
      <c r="G24" s="128"/>
      <c r="H24" s="121"/>
      <c r="I24" s="119"/>
      <c r="J24" s="152"/>
      <c r="K24" s="153"/>
      <c r="L24" s="152"/>
    </row>
    <row r="25" spans="1:12" ht="15.75" customHeight="1" x14ac:dyDescent="0.45">
      <c r="A25" s="128"/>
      <c r="G25" s="128">
        <f t="shared" ref="G25" si="5">G23+1</f>
        <v>11</v>
      </c>
      <c r="H25" s="121" t="s">
        <v>8</v>
      </c>
      <c r="I25" s="119"/>
      <c r="J25" s="152">
        <v>300000000</v>
      </c>
      <c r="K25" s="153"/>
      <c r="L25" s="152">
        <v>6256250</v>
      </c>
    </row>
    <row r="26" spans="1:12" ht="15.75" customHeight="1" x14ac:dyDescent="0.45">
      <c r="A26" s="128"/>
      <c r="G26" s="128"/>
      <c r="H26" s="121"/>
      <c r="I26" s="119"/>
      <c r="J26" s="152"/>
      <c r="K26" s="153"/>
      <c r="L26" s="152"/>
    </row>
    <row r="27" spans="1:12" ht="15.75" customHeight="1" x14ac:dyDescent="0.45">
      <c r="A27" s="128"/>
      <c r="B27" s="75"/>
      <c r="C27" s="75"/>
      <c r="D27" s="75"/>
      <c r="E27" s="75"/>
      <c r="F27" s="78"/>
      <c r="G27" s="128">
        <f t="shared" ref="G27" si="6">G25+1</f>
        <v>12</v>
      </c>
      <c r="H27" s="121" t="s">
        <v>8</v>
      </c>
      <c r="I27" s="119"/>
      <c r="J27" s="152">
        <v>299888355</v>
      </c>
      <c r="K27" s="153"/>
      <c r="L27" s="152">
        <v>6176146.6699999999</v>
      </c>
    </row>
    <row r="28" spans="1:12" ht="15.75" customHeight="1" x14ac:dyDescent="0.45">
      <c r="A28" s="128"/>
      <c r="B28" s="75"/>
      <c r="C28" s="75"/>
      <c r="D28" s="75"/>
      <c r="E28" s="75"/>
      <c r="F28" s="75"/>
      <c r="G28" s="128"/>
      <c r="H28" s="121"/>
      <c r="I28" s="119"/>
      <c r="J28" s="152"/>
      <c r="K28" s="153"/>
      <c r="L28" s="152"/>
    </row>
    <row r="29" spans="1:12" ht="15.75" customHeight="1" x14ac:dyDescent="0.45">
      <c r="A29" s="128"/>
      <c r="B29" s="75"/>
      <c r="C29" s="75"/>
      <c r="D29" s="75"/>
      <c r="E29" s="75"/>
      <c r="F29" s="75"/>
      <c r="G29" s="128">
        <f t="shared" ref="G29" si="7">G27+1</f>
        <v>13</v>
      </c>
      <c r="H29" s="121" t="s">
        <v>8</v>
      </c>
      <c r="I29" s="119"/>
      <c r="J29" s="152">
        <v>223786059</v>
      </c>
      <c r="K29" s="153"/>
      <c r="L29" s="152">
        <v>4255355.58</v>
      </c>
    </row>
    <row r="30" spans="1:12" ht="15.75" customHeight="1" x14ac:dyDescent="0.45">
      <c r="A30" s="128"/>
      <c r="B30" s="75"/>
      <c r="C30" s="75"/>
      <c r="D30" s="75"/>
      <c r="E30" s="75"/>
      <c r="F30" s="75"/>
      <c r="G30" s="128"/>
      <c r="H30" s="121"/>
      <c r="I30" s="119"/>
      <c r="J30" s="152"/>
      <c r="K30" s="153"/>
      <c r="L30" s="152"/>
    </row>
    <row r="31" spans="1:12" ht="15" customHeight="1" x14ac:dyDescent="0.45">
      <c r="A31" s="128"/>
      <c r="B31" s="75"/>
      <c r="C31" s="75"/>
      <c r="D31" s="75"/>
      <c r="E31" s="75"/>
      <c r="F31" s="75"/>
      <c r="G31" s="128">
        <f t="shared" ref="G31" si="8">G29+1</f>
        <v>14</v>
      </c>
      <c r="H31" s="121" t="s">
        <v>8</v>
      </c>
      <c r="I31" s="119"/>
      <c r="J31" s="152">
        <v>500379494</v>
      </c>
      <c r="K31" s="153"/>
      <c r="L31" s="152">
        <v>10686903.279999999</v>
      </c>
    </row>
    <row r="32" spans="1:12" ht="15" customHeight="1" x14ac:dyDescent="0.45">
      <c r="A32" s="128"/>
      <c r="B32" s="75"/>
      <c r="C32" s="75"/>
      <c r="D32" s="75"/>
      <c r="E32" s="75"/>
      <c r="F32" s="75"/>
      <c r="G32" s="128"/>
      <c r="H32" s="121"/>
      <c r="I32" s="119"/>
      <c r="J32" s="152"/>
      <c r="K32" s="153"/>
      <c r="L32" s="152"/>
    </row>
    <row r="33" spans="1:12" ht="15.75" customHeight="1" x14ac:dyDescent="0.45">
      <c r="A33" s="128"/>
      <c r="B33" s="75"/>
      <c r="C33" s="75"/>
      <c r="D33" s="75"/>
      <c r="E33" s="75"/>
      <c r="F33" s="75"/>
      <c r="G33" s="128">
        <f t="shared" ref="G33" si="9">G31+1</f>
        <v>15</v>
      </c>
      <c r="H33" s="121" t="s">
        <v>8</v>
      </c>
      <c r="I33" s="119"/>
      <c r="J33" s="152">
        <v>86788886</v>
      </c>
      <c r="K33" s="153"/>
      <c r="L33" s="152">
        <v>1878227.41</v>
      </c>
    </row>
    <row r="34" spans="1:12" ht="15.75" customHeight="1" x14ac:dyDescent="0.45">
      <c r="A34" s="128"/>
      <c r="B34" s="75"/>
      <c r="C34" s="75"/>
      <c r="D34" s="75"/>
      <c r="E34" s="75"/>
      <c r="F34" s="75"/>
      <c r="G34" s="128"/>
      <c r="H34" s="121"/>
      <c r="I34" s="119"/>
      <c r="J34" s="152"/>
      <c r="K34" s="153"/>
      <c r="L34" s="152"/>
    </row>
    <row r="35" spans="1:12" ht="15" customHeight="1" x14ac:dyDescent="0.45">
      <c r="A35" s="128"/>
      <c r="B35" s="75"/>
      <c r="C35" s="75"/>
      <c r="D35" s="75"/>
      <c r="E35" s="75"/>
      <c r="F35" s="75"/>
      <c r="G35" s="128">
        <f t="shared" ref="G35" si="10">G33+1</f>
        <v>16</v>
      </c>
      <c r="H35" s="121" t="s">
        <v>8</v>
      </c>
      <c r="I35" s="119"/>
      <c r="J35" s="152">
        <v>56998668</v>
      </c>
      <c r="K35" s="153"/>
      <c r="L35" s="152">
        <v>1256515.55</v>
      </c>
    </row>
    <row r="36" spans="1:12" ht="15" customHeight="1" x14ac:dyDescent="0.45">
      <c r="A36" s="128"/>
      <c r="B36" s="75"/>
      <c r="C36" s="75"/>
      <c r="D36" s="75"/>
      <c r="E36" s="75"/>
      <c r="F36" s="75"/>
      <c r="G36" s="128"/>
      <c r="H36" s="121"/>
      <c r="I36" s="119"/>
      <c r="J36" s="152"/>
      <c r="K36" s="153"/>
      <c r="L36" s="152"/>
    </row>
    <row r="37" spans="1:12" ht="15" customHeight="1" x14ac:dyDescent="0.45">
      <c r="A37" s="128"/>
      <c r="B37" s="75"/>
      <c r="C37" s="75"/>
      <c r="D37" s="75"/>
      <c r="E37" s="75"/>
      <c r="F37" s="75"/>
      <c r="G37" s="128">
        <f t="shared" ref="G37" si="11">G35+1</f>
        <v>17</v>
      </c>
      <c r="H37" s="121" t="s">
        <v>8</v>
      </c>
      <c r="I37" s="75"/>
      <c r="J37" s="152">
        <v>2500000000</v>
      </c>
      <c r="K37" s="98"/>
      <c r="L37" s="152">
        <v>48955739.82</v>
      </c>
    </row>
    <row r="38" spans="1:12" ht="15" customHeight="1" x14ac:dyDescent="0.45">
      <c r="A38" s="128"/>
      <c r="B38" s="75"/>
      <c r="C38" s="75"/>
      <c r="D38" s="75"/>
      <c r="E38" s="75"/>
      <c r="F38" s="75"/>
      <c r="G38" s="128"/>
      <c r="H38" s="121"/>
      <c r="I38" s="75"/>
      <c r="J38" s="152"/>
      <c r="K38" s="98"/>
      <c r="L38" s="152"/>
    </row>
    <row r="39" spans="1:12" ht="15" customHeight="1" x14ac:dyDescent="0.45">
      <c r="A39" s="128"/>
      <c r="B39" s="75"/>
      <c r="C39" s="75"/>
      <c r="D39" s="75"/>
      <c r="E39" s="75"/>
      <c r="F39" s="75"/>
      <c r="G39" s="128">
        <f t="shared" ref="G39" si="12">G37+1</f>
        <v>18</v>
      </c>
      <c r="H39" s="121" t="s">
        <v>8</v>
      </c>
      <c r="I39" s="75"/>
      <c r="J39" s="152">
        <v>569432472.52999997</v>
      </c>
      <c r="K39" s="98"/>
      <c r="L39" s="152">
        <v>11199302.15</v>
      </c>
    </row>
    <row r="40" spans="1:12" ht="15" customHeight="1" x14ac:dyDescent="0.45">
      <c r="A40" s="128"/>
      <c r="B40" s="75"/>
      <c r="C40" s="75"/>
      <c r="D40" s="75"/>
      <c r="E40" s="75"/>
      <c r="F40" s="75"/>
      <c r="G40" s="128"/>
      <c r="H40" s="121"/>
      <c r="I40" s="75"/>
      <c r="J40" s="152"/>
      <c r="K40" s="98"/>
      <c r="L40" s="152"/>
    </row>
    <row r="41" spans="1:12" ht="15" customHeight="1" x14ac:dyDescent="0.45">
      <c r="A41" s="128"/>
      <c r="B41" s="75"/>
      <c r="C41" s="75"/>
      <c r="D41" s="75"/>
      <c r="E41" s="75"/>
      <c r="F41" s="75"/>
      <c r="G41" s="128">
        <f t="shared" ref="G41" si="13">G39+1</f>
        <v>19</v>
      </c>
      <c r="H41" s="121" t="s">
        <v>8</v>
      </c>
      <c r="I41" s="75"/>
      <c r="J41" s="152">
        <v>2250000000</v>
      </c>
      <c r="K41" s="153"/>
      <c r="L41" s="152">
        <v>3784441.65</v>
      </c>
    </row>
    <row r="42" spans="1:12" ht="15" customHeight="1" x14ac:dyDescent="0.45">
      <c r="A42" s="128"/>
      <c r="B42" s="75"/>
      <c r="C42" s="75"/>
      <c r="D42" s="75"/>
      <c r="E42" s="75"/>
      <c r="F42" s="75"/>
      <c r="G42" s="128"/>
      <c r="H42" s="121"/>
      <c r="I42" s="75"/>
      <c r="J42" s="152"/>
      <c r="K42" s="153"/>
      <c r="L42" s="152"/>
    </row>
    <row r="43" spans="1:12" ht="15" customHeight="1" x14ac:dyDescent="0.45">
      <c r="A43" s="128"/>
      <c r="B43" s="75"/>
      <c r="C43" s="75"/>
      <c r="D43" s="75"/>
      <c r="E43" s="75"/>
      <c r="F43" s="75"/>
      <c r="G43" s="128">
        <f t="shared" ref="G43" si="14">G41+1</f>
        <v>20</v>
      </c>
      <c r="H43" s="121" t="s">
        <v>8</v>
      </c>
      <c r="I43" s="75"/>
      <c r="J43" s="152">
        <v>700000000</v>
      </c>
      <c r="K43" s="98"/>
      <c r="L43" s="152">
        <v>5226326.43</v>
      </c>
    </row>
    <row r="44" spans="1:12" ht="15" customHeight="1" x14ac:dyDescent="0.45">
      <c r="A44" s="128"/>
      <c r="B44" s="75"/>
      <c r="C44" s="75"/>
      <c r="D44" s="75"/>
      <c r="E44" s="75"/>
      <c r="F44" s="75"/>
      <c r="G44" s="128"/>
      <c r="H44" s="121"/>
      <c r="I44" s="75"/>
      <c r="J44" s="152"/>
      <c r="K44" s="98"/>
      <c r="L44" s="152"/>
    </row>
    <row r="45" spans="1:12" ht="15" customHeight="1" x14ac:dyDescent="0.45">
      <c r="A45" s="138" t="s">
        <v>26</v>
      </c>
      <c r="B45" s="138"/>
      <c r="C45" s="138"/>
      <c r="D45" s="138"/>
      <c r="E45" s="146">
        <f>SUM(F15:F24)</f>
        <v>222988653.49000001</v>
      </c>
      <c r="F45" s="146"/>
      <c r="G45" s="75"/>
      <c r="H45" s="138" t="s">
        <v>27</v>
      </c>
      <c r="I45" s="138"/>
      <c r="J45" s="138"/>
      <c r="K45" s="137">
        <f>SUM(L15:L44)</f>
        <v>176224438.49000001</v>
      </c>
      <c r="L45" s="137"/>
    </row>
    <row r="46" spans="1:12" ht="15" customHeight="1" x14ac:dyDescent="0.45">
      <c r="A46" s="138"/>
      <c r="B46" s="138"/>
      <c r="C46" s="138"/>
      <c r="D46" s="138"/>
      <c r="E46" s="146"/>
      <c r="F46" s="146"/>
      <c r="G46" s="75"/>
      <c r="H46" s="138"/>
      <c r="I46" s="138"/>
      <c r="J46" s="138"/>
      <c r="K46" s="137"/>
      <c r="L46" s="137"/>
    </row>
    <row r="47" spans="1:12" ht="15" customHeight="1" x14ac:dyDescent="0.45">
      <c r="A47" s="10"/>
      <c r="B47" s="10"/>
      <c r="C47" s="10"/>
      <c r="D47" s="10"/>
      <c r="E47" s="10"/>
      <c r="F47" s="10"/>
      <c r="G47" s="10"/>
      <c r="H47" s="75"/>
      <c r="I47" s="75"/>
      <c r="J47" s="75"/>
      <c r="K47" s="75"/>
      <c r="L47" s="75"/>
    </row>
    <row r="48" spans="1:12" ht="15" customHeight="1" x14ac:dyDescent="0.45">
      <c r="A48" s="82" t="s">
        <v>31</v>
      </c>
      <c r="B48" s="82"/>
      <c r="C48" s="82"/>
      <c r="D48" s="82"/>
      <c r="E48" s="82"/>
      <c r="F48" s="82"/>
      <c r="G48" s="82"/>
      <c r="H48" s="82"/>
      <c r="I48" s="82"/>
      <c r="J48" s="82"/>
      <c r="K48" s="154">
        <f>K45+E45</f>
        <v>399213091.98000002</v>
      </c>
      <c r="L48" s="154"/>
    </row>
    <row r="49" spans="1:12" ht="15" customHeight="1" x14ac:dyDescent="0.45">
      <c r="A49" s="82"/>
      <c r="B49" s="82"/>
      <c r="C49" s="82"/>
      <c r="D49" s="82"/>
      <c r="E49" s="82"/>
      <c r="F49" s="82"/>
      <c r="G49" s="82"/>
      <c r="H49" s="82"/>
      <c r="I49" s="82"/>
      <c r="J49" s="82"/>
      <c r="K49" s="154"/>
      <c r="L49" s="154"/>
    </row>
    <row r="50" spans="1:12" x14ac:dyDescent="0.45">
      <c r="A50" s="41" t="s">
        <v>63</v>
      </c>
    </row>
    <row r="51" spans="1:12" x14ac:dyDescent="0.45">
      <c r="A51" s="41"/>
    </row>
  </sheetData>
  <customSheetViews>
    <customSheetView guid="{8EA58AF3-E87D-42A9-9890-AE18CCA466EF}" showGridLines="0" hiddenRows="1" topLeftCell="A4">
      <selection activeCell="D23" sqref="D23:D24"/>
    </customSheetView>
  </customSheetViews>
  <mergeCells count="120">
    <mergeCell ref="A43:A44"/>
    <mergeCell ref="K35:K36"/>
    <mergeCell ref="E45:F46"/>
    <mergeCell ref="H45:J46"/>
    <mergeCell ref="K45:L46"/>
    <mergeCell ref="F17:F18"/>
    <mergeCell ref="F19:F20"/>
    <mergeCell ref="F21:F22"/>
    <mergeCell ref="L41:L42"/>
    <mergeCell ref="F23:F24"/>
    <mergeCell ref="L37:L38"/>
    <mergeCell ref="L39:L40"/>
    <mergeCell ref="L43:L44"/>
    <mergeCell ref="G43:G44"/>
    <mergeCell ref="H43:H44"/>
    <mergeCell ref="J37:J38"/>
    <mergeCell ref="J39:J40"/>
    <mergeCell ref="J41:J42"/>
    <mergeCell ref="J43:J44"/>
    <mergeCell ref="A35:A36"/>
    <mergeCell ref="A37:A38"/>
    <mergeCell ref="A39:A40"/>
    <mergeCell ref="A41:A42"/>
    <mergeCell ref="A33:A34"/>
    <mergeCell ref="K48:L49"/>
    <mergeCell ref="B17:B18"/>
    <mergeCell ref="D17:D18"/>
    <mergeCell ref="B19:B20"/>
    <mergeCell ref="B21:B22"/>
    <mergeCell ref="D21:D22"/>
    <mergeCell ref="J31:J32"/>
    <mergeCell ref="K29:K30"/>
    <mergeCell ref="G35:G36"/>
    <mergeCell ref="H31:H32"/>
    <mergeCell ref="C23:C24"/>
    <mergeCell ref="K41:K42"/>
    <mergeCell ref="H37:H38"/>
    <mergeCell ref="H39:H40"/>
    <mergeCell ref="H41:H42"/>
    <mergeCell ref="G31:G32"/>
    <mergeCell ref="H27:H28"/>
    <mergeCell ref="I27:I28"/>
    <mergeCell ref="K21:K22"/>
    <mergeCell ref="L21:L22"/>
    <mergeCell ref="L23:L24"/>
    <mergeCell ref="K23:K24"/>
    <mergeCell ref="I23:I24"/>
    <mergeCell ref="G33:G34"/>
    <mergeCell ref="D15:D16"/>
    <mergeCell ref="B15:B16"/>
    <mergeCell ref="F15:F16"/>
    <mergeCell ref="A23:A24"/>
    <mergeCell ref="A25:A26"/>
    <mergeCell ref="B23:B24"/>
    <mergeCell ref="D23:D24"/>
    <mergeCell ref="G25:G26"/>
    <mergeCell ref="G23:G24"/>
    <mergeCell ref="D19:D20"/>
    <mergeCell ref="G19:G20"/>
    <mergeCell ref="A21:A22"/>
    <mergeCell ref="G21:G22"/>
    <mergeCell ref="H19:H20"/>
    <mergeCell ref="I19:I20"/>
    <mergeCell ref="H25:H26"/>
    <mergeCell ref="I25:I26"/>
    <mergeCell ref="A31:A32"/>
    <mergeCell ref="I31:I32"/>
    <mergeCell ref="A29:A30"/>
    <mergeCell ref="G29:G30"/>
    <mergeCell ref="A27:A28"/>
    <mergeCell ref="G27:G28"/>
    <mergeCell ref="H23:H24"/>
    <mergeCell ref="L35:L36"/>
    <mergeCell ref="G11:G14"/>
    <mergeCell ref="A15:A16"/>
    <mergeCell ref="G15:G16"/>
    <mergeCell ref="A17:A18"/>
    <mergeCell ref="H21:H22"/>
    <mergeCell ref="I21:I22"/>
    <mergeCell ref="L15:L16"/>
    <mergeCell ref="G17:G18"/>
    <mergeCell ref="H15:H16"/>
    <mergeCell ref="I15:I16"/>
    <mergeCell ref="J15:J16"/>
    <mergeCell ref="K15:K16"/>
    <mergeCell ref="J17:J18"/>
    <mergeCell ref="K17:K18"/>
    <mergeCell ref="L17:L18"/>
    <mergeCell ref="H17:H18"/>
    <mergeCell ref="I17:I18"/>
    <mergeCell ref="J21:J22"/>
    <mergeCell ref="J23:J24"/>
    <mergeCell ref="J19:J20"/>
    <mergeCell ref="K19:K20"/>
    <mergeCell ref="L19:L20"/>
    <mergeCell ref="A19:A20"/>
    <mergeCell ref="A45:D46"/>
    <mergeCell ref="J25:J26"/>
    <mergeCell ref="J27:J28"/>
    <mergeCell ref="H29:H30"/>
    <mergeCell ref="I29:I30"/>
    <mergeCell ref="J29:J30"/>
    <mergeCell ref="G41:G42"/>
    <mergeCell ref="L31:L32"/>
    <mergeCell ref="L33:L34"/>
    <mergeCell ref="K31:K32"/>
    <mergeCell ref="K33:K34"/>
    <mergeCell ref="I33:I34"/>
    <mergeCell ref="I35:I36"/>
    <mergeCell ref="K25:K26"/>
    <mergeCell ref="L25:L26"/>
    <mergeCell ref="G37:G38"/>
    <mergeCell ref="G39:G40"/>
    <mergeCell ref="H33:H34"/>
    <mergeCell ref="H35:H36"/>
    <mergeCell ref="J33:J34"/>
    <mergeCell ref="J35:J36"/>
    <mergeCell ref="K27:K28"/>
    <mergeCell ref="L27:L28"/>
    <mergeCell ref="L29:L30"/>
  </mergeCells>
  <pageMargins left="0.7" right="0.7" top="0.75" bottom="0.75" header="0.3" footer="0.3"/>
  <pageSetup scale="6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AB32"/>
  <sheetViews>
    <sheetView showGridLines="0" view="pageBreakPreview" zoomScale="90" zoomScaleNormal="90" zoomScaleSheetLayoutView="90" workbookViewId="0">
      <selection activeCell="J22" sqref="J22:J23"/>
    </sheetView>
  </sheetViews>
  <sheetFormatPr baseColWidth="10" defaultRowHeight="14.25" x14ac:dyDescent="0.45"/>
  <cols>
    <col min="1" max="1" width="4.3984375" customWidth="1"/>
    <col min="2" max="2" width="31" customWidth="1"/>
    <col min="3" max="3" width="2.59765625" customWidth="1"/>
    <col min="4" max="4" width="17.86328125" customWidth="1"/>
    <col min="5" max="5" width="3" customWidth="1"/>
    <col min="6" max="6" width="20.86328125" customWidth="1"/>
    <col min="7" max="7" width="2.265625" customWidth="1"/>
    <col min="8" max="8" width="18.265625" customWidth="1"/>
    <col min="9" max="9" width="22.86328125" customWidth="1"/>
    <col min="10" max="10" width="3" customWidth="1"/>
    <col min="11" max="11" width="17.1328125" customWidth="1"/>
    <col min="12" max="12" width="3.59765625" customWidth="1"/>
    <col min="13" max="13" width="32" customWidth="1"/>
    <col min="16" max="16" width="16" bestFit="1" customWidth="1"/>
  </cols>
  <sheetData>
    <row r="7" spans="1:19" ht="8.25" customHeight="1" x14ac:dyDescent="0.45"/>
    <row r="8" spans="1:19" ht="4.5" customHeight="1" x14ac:dyDescent="0.45">
      <c r="A8" s="1"/>
      <c r="B8" s="1"/>
      <c r="C8" s="1"/>
      <c r="D8" s="1"/>
      <c r="E8" s="1"/>
      <c r="F8" s="1"/>
      <c r="G8" s="1"/>
      <c r="H8" s="1"/>
      <c r="I8" s="1"/>
      <c r="J8" s="1"/>
      <c r="K8" s="1"/>
      <c r="L8" s="1"/>
      <c r="M8" s="8"/>
      <c r="N8" s="8"/>
      <c r="O8" s="8"/>
      <c r="P8" s="8"/>
      <c r="Q8" s="8"/>
      <c r="R8" s="8"/>
      <c r="S8" s="8"/>
    </row>
    <row r="9" spans="1:19" ht="47.25" customHeight="1" x14ac:dyDescent="0.45">
      <c r="A9" s="1"/>
      <c r="B9" s="44" t="s">
        <v>66</v>
      </c>
      <c r="C9" s="1"/>
      <c r="D9" s="45" t="s">
        <v>67</v>
      </c>
      <c r="E9" s="1"/>
      <c r="F9" s="44" t="s">
        <v>72</v>
      </c>
      <c r="G9" s="45"/>
      <c r="H9" s="44" t="s">
        <v>98</v>
      </c>
      <c r="I9" s="44" t="s">
        <v>99</v>
      </c>
      <c r="J9" s="45"/>
      <c r="K9" s="44" t="s">
        <v>29</v>
      </c>
      <c r="L9" s="45"/>
      <c r="M9" s="8"/>
      <c r="N9" s="8"/>
      <c r="O9" s="8"/>
      <c r="P9" s="8"/>
      <c r="Q9" s="8"/>
      <c r="R9" s="8"/>
      <c r="S9" s="8"/>
    </row>
    <row r="10" spans="1:19" x14ac:dyDescent="0.45">
      <c r="A10" s="1"/>
      <c r="B10" s="1"/>
      <c r="C10" s="1"/>
      <c r="D10" s="1"/>
      <c r="E10" s="1"/>
      <c r="F10" s="1"/>
      <c r="G10" s="1"/>
      <c r="H10" s="1"/>
      <c r="I10" s="1"/>
      <c r="J10" s="1"/>
      <c r="K10" s="1"/>
      <c r="L10" s="1"/>
      <c r="M10" s="8"/>
      <c r="N10" s="8"/>
      <c r="O10" s="8"/>
      <c r="P10" s="8"/>
      <c r="Q10" s="8"/>
      <c r="R10" s="8"/>
      <c r="S10" s="8"/>
    </row>
    <row r="11" spans="1:19" ht="15.75" x14ac:dyDescent="0.45">
      <c r="A11" s="61">
        <v>1</v>
      </c>
      <c r="B11" s="99" t="s">
        <v>73</v>
      </c>
      <c r="C11" s="100"/>
      <c r="D11" s="99" t="s">
        <v>68</v>
      </c>
      <c r="E11" s="100"/>
      <c r="F11" s="101">
        <v>16200000</v>
      </c>
      <c r="G11" s="100"/>
      <c r="H11" s="105">
        <v>16200000</v>
      </c>
      <c r="I11" s="102">
        <v>4050000</v>
      </c>
      <c r="J11" s="103"/>
      <c r="K11" s="101">
        <v>12150000</v>
      </c>
      <c r="L11" s="157"/>
      <c r="P11" s="54"/>
    </row>
    <row r="12" spans="1:19" ht="23.25" x14ac:dyDescent="0.45">
      <c r="A12" s="61">
        <f>A11+1</f>
        <v>2</v>
      </c>
      <c r="B12" s="104" t="s">
        <v>74</v>
      </c>
      <c r="C12" s="100"/>
      <c r="D12" s="104" t="s">
        <v>69</v>
      </c>
      <c r="E12" s="100"/>
      <c r="F12" s="105">
        <v>100000000</v>
      </c>
      <c r="G12" s="100"/>
      <c r="H12" s="105">
        <v>80198107.469999999</v>
      </c>
      <c r="I12" s="102">
        <v>80198107.469999999</v>
      </c>
      <c r="J12" s="103"/>
      <c r="K12" s="105">
        <v>0</v>
      </c>
      <c r="L12" s="157"/>
    </row>
    <row r="13" spans="1:19" ht="23.25" x14ac:dyDescent="0.45">
      <c r="A13" s="94">
        <f t="shared" ref="A13:A21" si="0">A12+1</f>
        <v>3</v>
      </c>
      <c r="B13" s="99" t="s">
        <v>88</v>
      </c>
      <c r="C13" s="100"/>
      <c r="D13" s="99" t="s">
        <v>69</v>
      </c>
      <c r="E13" s="100"/>
      <c r="F13" s="101">
        <v>50000000</v>
      </c>
      <c r="G13" s="100"/>
      <c r="H13" s="101">
        <v>49911596.520000003</v>
      </c>
      <c r="I13" s="102">
        <v>49911596.520000003</v>
      </c>
      <c r="J13" s="103"/>
      <c r="K13" s="101">
        <v>0</v>
      </c>
      <c r="L13" s="157"/>
      <c r="M13" s="25"/>
    </row>
    <row r="14" spans="1:19" ht="34.9" x14ac:dyDescent="0.45">
      <c r="A14" s="94">
        <f t="shared" si="0"/>
        <v>4</v>
      </c>
      <c r="B14" s="99" t="s">
        <v>89</v>
      </c>
      <c r="C14" s="100"/>
      <c r="D14" s="99" t="s">
        <v>69</v>
      </c>
      <c r="E14" s="100"/>
      <c r="F14" s="101">
        <v>50000000</v>
      </c>
      <c r="G14" s="100"/>
      <c r="H14" s="101">
        <v>49966952.729999997</v>
      </c>
      <c r="I14" s="102">
        <v>49966952.729999997</v>
      </c>
      <c r="J14" s="103"/>
      <c r="K14" s="101">
        <v>0</v>
      </c>
      <c r="L14" s="157"/>
    </row>
    <row r="15" spans="1:19" ht="34.9" x14ac:dyDescent="0.45">
      <c r="A15" s="94">
        <f t="shared" si="0"/>
        <v>5</v>
      </c>
      <c r="B15" s="99" t="s">
        <v>75</v>
      </c>
      <c r="C15" s="100"/>
      <c r="D15" s="99" t="s">
        <v>71</v>
      </c>
      <c r="E15" s="100"/>
      <c r="F15" s="101">
        <v>10200000</v>
      </c>
      <c r="G15" s="100"/>
      <c r="H15" s="101">
        <v>1854552</v>
      </c>
      <c r="I15" s="102">
        <v>1854552</v>
      </c>
      <c r="J15" s="103"/>
      <c r="K15" s="101">
        <v>0</v>
      </c>
      <c r="L15" s="46"/>
    </row>
    <row r="16" spans="1:19" ht="34.9" x14ac:dyDescent="0.45">
      <c r="A16" s="94">
        <f t="shared" si="0"/>
        <v>6</v>
      </c>
      <c r="B16" s="99" t="s">
        <v>103</v>
      </c>
      <c r="C16" s="100"/>
      <c r="D16" s="99" t="s">
        <v>70</v>
      </c>
      <c r="E16" s="100"/>
      <c r="F16" s="101">
        <v>89000000</v>
      </c>
      <c r="G16" s="100"/>
      <c r="H16" s="101">
        <v>0</v>
      </c>
      <c r="I16" s="102">
        <v>14833333.329999998</v>
      </c>
      <c r="J16" s="103"/>
      <c r="K16" s="101">
        <v>74166666.670000002</v>
      </c>
      <c r="L16" s="46"/>
    </row>
    <row r="17" spans="1:28" ht="34.9" x14ac:dyDescent="0.45">
      <c r="A17" s="94">
        <f t="shared" si="0"/>
        <v>7</v>
      </c>
      <c r="B17" s="99" t="s">
        <v>89</v>
      </c>
      <c r="C17" s="100"/>
      <c r="D17" s="99" t="s">
        <v>92</v>
      </c>
      <c r="E17" s="100"/>
      <c r="F17" s="101">
        <v>20000000</v>
      </c>
      <c r="G17" s="100"/>
      <c r="H17" s="101">
        <v>19957869.149999999</v>
      </c>
      <c r="I17" s="102">
        <v>19957869.149999999</v>
      </c>
      <c r="J17" s="103"/>
      <c r="K17" s="101">
        <v>0</v>
      </c>
      <c r="L17" s="48"/>
    </row>
    <row r="18" spans="1:28" ht="34.9" x14ac:dyDescent="0.45">
      <c r="A18" s="94">
        <f t="shared" si="0"/>
        <v>8</v>
      </c>
      <c r="B18" s="99" t="s">
        <v>90</v>
      </c>
      <c r="C18" s="100"/>
      <c r="D18" s="99" t="s">
        <v>92</v>
      </c>
      <c r="E18" s="100"/>
      <c r="F18" s="101">
        <v>40000000</v>
      </c>
      <c r="G18" s="100"/>
      <c r="H18" s="101">
        <v>0</v>
      </c>
      <c r="I18" s="102">
        <v>0</v>
      </c>
      <c r="J18" s="103"/>
      <c r="K18" s="101">
        <v>0</v>
      </c>
      <c r="L18" s="48"/>
    </row>
    <row r="19" spans="1:28" ht="23.25" x14ac:dyDescent="0.45">
      <c r="A19" s="94">
        <f t="shared" si="0"/>
        <v>9</v>
      </c>
      <c r="B19" s="106" t="s">
        <v>91</v>
      </c>
      <c r="C19" s="107"/>
      <c r="D19" s="106" t="s">
        <v>92</v>
      </c>
      <c r="E19" s="107"/>
      <c r="F19" s="102">
        <v>30000000</v>
      </c>
      <c r="G19" s="107"/>
      <c r="H19" s="102">
        <v>24505716.809999999</v>
      </c>
      <c r="I19" s="102">
        <v>24505716.809999999</v>
      </c>
      <c r="J19" s="108"/>
      <c r="K19" s="102">
        <v>0</v>
      </c>
      <c r="L19" s="60"/>
    </row>
    <row r="20" spans="1:28" ht="23.25" x14ac:dyDescent="0.45">
      <c r="A20" s="94">
        <f t="shared" si="0"/>
        <v>10</v>
      </c>
      <c r="B20" s="106" t="s">
        <v>74</v>
      </c>
      <c r="C20" s="107"/>
      <c r="D20" s="106" t="s">
        <v>93</v>
      </c>
      <c r="E20" s="107"/>
      <c r="F20" s="102">
        <v>150000000</v>
      </c>
      <c r="G20" s="107"/>
      <c r="H20" s="102">
        <v>0</v>
      </c>
      <c r="I20" s="102">
        <v>0</v>
      </c>
      <c r="J20" s="108"/>
      <c r="K20" s="102">
        <v>0</v>
      </c>
      <c r="L20" s="60"/>
    </row>
    <row r="21" spans="1:28" ht="38.25" x14ac:dyDescent="0.45">
      <c r="A21" s="109">
        <f t="shared" si="0"/>
        <v>11</v>
      </c>
      <c r="B21" s="118" t="s">
        <v>219</v>
      </c>
      <c r="C21" s="107"/>
      <c r="D21" s="106" t="s">
        <v>220</v>
      </c>
      <c r="E21" s="107"/>
      <c r="F21" s="102">
        <v>15000000</v>
      </c>
      <c r="G21" s="107"/>
      <c r="H21" s="102">
        <v>15000000</v>
      </c>
      <c r="I21" s="102">
        <v>0</v>
      </c>
      <c r="J21" s="108"/>
      <c r="K21" s="102"/>
      <c r="L21" s="110"/>
    </row>
    <row r="22" spans="1:28" ht="28.5" customHeight="1" x14ac:dyDescent="0.45">
      <c r="A22" s="156" t="s">
        <v>100</v>
      </c>
      <c r="B22" s="156"/>
      <c r="C22" s="156"/>
      <c r="D22" s="156"/>
      <c r="E22" s="53"/>
      <c r="F22" s="158">
        <f>SUM(H11:H21)</f>
        <v>257594794.68000001</v>
      </c>
      <c r="G22" s="157"/>
      <c r="H22" s="158" t="s">
        <v>101</v>
      </c>
      <c r="I22" s="158"/>
      <c r="J22" s="158"/>
      <c r="K22" s="158">
        <f>SUM(K11:K21)</f>
        <v>86316666.670000002</v>
      </c>
    </row>
    <row r="23" spans="1:28" ht="28.5" customHeight="1" x14ac:dyDescent="0.45">
      <c r="A23" s="156"/>
      <c r="B23" s="156"/>
      <c r="C23" s="156"/>
      <c r="D23" s="156"/>
      <c r="E23" s="53"/>
      <c r="F23" s="158"/>
      <c r="G23" s="157"/>
      <c r="H23" s="158"/>
      <c r="I23" s="158"/>
      <c r="J23" s="158"/>
      <c r="K23" s="158"/>
    </row>
    <row r="24" spans="1:28" x14ac:dyDescent="0.45">
      <c r="A24" s="41" t="s">
        <v>87</v>
      </c>
    </row>
    <row r="25" spans="1:28" ht="36" customHeight="1" x14ac:dyDescent="0.45">
      <c r="A25" s="155" t="s">
        <v>104</v>
      </c>
      <c r="B25" s="155"/>
      <c r="C25" s="155"/>
      <c r="D25" s="155"/>
      <c r="E25" s="155"/>
      <c r="F25" s="155"/>
      <c r="G25" s="155"/>
      <c r="H25" s="155"/>
      <c r="I25" s="155"/>
      <c r="J25" s="155"/>
      <c r="K25" s="155"/>
      <c r="L25" s="111"/>
      <c r="M25" s="111"/>
    </row>
    <row r="27" spans="1:28" x14ac:dyDescent="0.45">
      <c r="A27" s="41"/>
    </row>
    <row r="29" spans="1:28" ht="22.15" x14ac:dyDescent="0.55000000000000004">
      <c r="AB29" s="17"/>
    </row>
    <row r="30" spans="1:28" ht="22.15" x14ac:dyDescent="0.55000000000000004">
      <c r="AB30" s="17"/>
    </row>
    <row r="31" spans="1:28" ht="22.15" x14ac:dyDescent="0.55000000000000004">
      <c r="AB31" s="17"/>
    </row>
    <row r="32" spans="1:28" ht="22.15" x14ac:dyDescent="0.55000000000000004">
      <c r="AB32" s="17"/>
    </row>
  </sheetData>
  <customSheetViews>
    <customSheetView guid="{8EA58AF3-E87D-42A9-9890-AE18CCA466EF}" scale="90" topLeftCell="A12">
      <selection activeCell="F21" sqref="F21:F22"/>
    </customSheetView>
  </customSheetViews>
  <mergeCells count="8">
    <mergeCell ref="A25:K25"/>
    <mergeCell ref="A22:D23"/>
    <mergeCell ref="L11:L14"/>
    <mergeCell ref="K22:K23"/>
    <mergeCell ref="H22:I23"/>
    <mergeCell ref="F22:F23"/>
    <mergeCell ref="G22:G23"/>
    <mergeCell ref="J22:J23"/>
  </mergeCells>
  <pageMargins left="0.7" right="0.7" top="0.75" bottom="0.75" header="0.3" footer="0.3"/>
  <pageSetup scale="6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1"/>
  <sheetViews>
    <sheetView showGridLines="0" view="pageBreakPreview" topLeftCell="A4" zoomScale="80" zoomScaleNormal="100" zoomScaleSheetLayoutView="80" workbookViewId="0">
      <selection activeCell="Q60" sqref="Q60"/>
    </sheetView>
  </sheetViews>
  <sheetFormatPr baseColWidth="10" defaultRowHeight="14.25" x14ac:dyDescent="0.45"/>
  <cols>
    <col min="1" max="1" width="4" customWidth="1"/>
    <col min="2" max="2" width="21.3984375" customWidth="1"/>
    <col min="3" max="3" width="2" customWidth="1"/>
    <col min="4" max="4" width="17.3984375" customWidth="1"/>
    <col min="5" max="5" width="1.3984375" customWidth="1"/>
    <col min="6" max="6" width="18.59765625" customWidth="1"/>
    <col min="7" max="7" width="1" customWidth="1"/>
    <col min="8" max="8" width="24.265625" customWidth="1"/>
    <col min="9" max="9" width="1.59765625" customWidth="1"/>
    <col min="10" max="10" width="4.1328125" customWidth="1"/>
    <col min="11" max="11" width="22.1328125" customWidth="1"/>
    <col min="12" max="12" width="2.1328125" customWidth="1"/>
    <col min="13" max="13" width="16.86328125" customWidth="1"/>
    <col min="14" max="14" width="1.73046875" customWidth="1"/>
    <col min="15" max="15" width="23.73046875" customWidth="1"/>
    <col min="16" max="16" width="1.265625" customWidth="1"/>
    <col min="17" max="17" width="24.3984375" customWidth="1"/>
    <col min="18" max="18" width="3.86328125" customWidth="1"/>
    <col min="19" max="19" width="24" customWidth="1"/>
    <col min="20" max="20" width="1.59765625" customWidth="1"/>
    <col min="21" max="21" width="17.73046875" customWidth="1"/>
    <col min="22" max="22" width="2.1328125" customWidth="1"/>
    <col min="23" max="23" width="26.59765625" customWidth="1"/>
    <col min="24" max="24" width="1.73046875" customWidth="1"/>
    <col min="25" max="25" width="25.73046875" customWidth="1"/>
    <col min="26" max="26" width="3.3984375" customWidth="1"/>
  </cols>
  <sheetData>
    <row r="1" spans="1:26" hidden="1" x14ac:dyDescent="0.45"/>
    <row r="2" spans="1:26" hidden="1" x14ac:dyDescent="0.45"/>
    <row r="3" spans="1:26" hidden="1" x14ac:dyDescent="0.45"/>
    <row r="11" spans="1:26" ht="30" x14ac:dyDescent="0.45">
      <c r="A11" s="1"/>
      <c r="B11" s="2" t="s">
        <v>0</v>
      </c>
      <c r="C11" s="2"/>
      <c r="D11" s="2" t="s">
        <v>32</v>
      </c>
      <c r="E11" s="2"/>
      <c r="F11" s="2" t="s">
        <v>33</v>
      </c>
      <c r="G11" s="2"/>
      <c r="H11" s="2" t="s">
        <v>34</v>
      </c>
      <c r="I11" s="2"/>
      <c r="J11" s="125"/>
      <c r="K11" s="2" t="s">
        <v>0</v>
      </c>
      <c r="L11" s="2"/>
      <c r="M11" s="2" t="s">
        <v>32</v>
      </c>
      <c r="N11" s="2"/>
      <c r="O11" s="2" t="s">
        <v>33</v>
      </c>
      <c r="P11" s="2"/>
      <c r="Q11" s="2" t="s">
        <v>34</v>
      </c>
      <c r="R11" s="167"/>
      <c r="S11" s="2" t="s">
        <v>0</v>
      </c>
      <c r="T11" s="2"/>
      <c r="U11" s="2" t="s">
        <v>32</v>
      </c>
      <c r="V11" s="2"/>
      <c r="W11" s="2" t="s">
        <v>33</v>
      </c>
      <c r="X11" s="2"/>
      <c r="Y11" s="2" t="s">
        <v>34</v>
      </c>
      <c r="Z11" s="167"/>
    </row>
    <row r="12" spans="1:26" x14ac:dyDescent="0.45">
      <c r="A12" s="1"/>
      <c r="B12" s="3"/>
      <c r="C12" s="3"/>
      <c r="D12" s="3"/>
      <c r="E12" s="3"/>
      <c r="F12" s="3"/>
      <c r="G12" s="3"/>
      <c r="H12" s="3"/>
      <c r="I12" s="3"/>
      <c r="J12" s="125"/>
      <c r="K12" s="3"/>
      <c r="L12" s="3"/>
      <c r="M12" s="3"/>
      <c r="N12" s="3"/>
      <c r="O12" s="3"/>
      <c r="P12" s="3"/>
      <c r="Q12" s="3"/>
      <c r="R12" s="167"/>
      <c r="S12" s="3"/>
      <c r="T12" s="3"/>
      <c r="U12" s="3"/>
      <c r="V12" s="3"/>
      <c r="W12" s="3"/>
      <c r="X12" s="3"/>
      <c r="Y12" s="3"/>
      <c r="Z12" s="167"/>
    </row>
    <row r="13" spans="1:26" ht="17.649999999999999" x14ac:dyDescent="0.45">
      <c r="A13" s="6"/>
      <c r="B13" s="6"/>
      <c r="C13" s="6"/>
      <c r="D13" s="7" t="s">
        <v>35</v>
      </c>
      <c r="E13" s="6"/>
      <c r="F13" s="6"/>
      <c r="G13" s="6"/>
      <c r="H13" s="6"/>
      <c r="I13" s="6"/>
      <c r="J13" s="125"/>
      <c r="K13" s="6"/>
      <c r="L13" s="6"/>
      <c r="M13" s="7"/>
      <c r="N13" s="6"/>
      <c r="O13" s="7" t="s">
        <v>36</v>
      </c>
      <c r="P13" s="6"/>
      <c r="Q13" s="6"/>
      <c r="R13" s="167"/>
      <c r="S13" s="6"/>
      <c r="T13" s="6"/>
      <c r="U13" s="7"/>
      <c r="V13" s="7" t="s">
        <v>59</v>
      </c>
      <c r="W13" s="6"/>
      <c r="X13" s="6"/>
      <c r="Y13" s="6"/>
      <c r="Z13" s="167"/>
    </row>
    <row r="14" spans="1:26" x14ac:dyDescent="0.45">
      <c r="A14" s="6"/>
      <c r="B14" s="9"/>
      <c r="C14" s="9"/>
      <c r="D14" s="9"/>
      <c r="E14" s="9"/>
      <c r="F14" s="9"/>
      <c r="G14" s="9"/>
      <c r="H14" s="9"/>
      <c r="I14" s="9"/>
      <c r="J14" s="126"/>
      <c r="K14" s="9"/>
      <c r="L14" s="9"/>
      <c r="M14" s="9"/>
      <c r="N14" s="9"/>
      <c r="O14" s="9"/>
      <c r="P14" s="9"/>
      <c r="Q14" s="21"/>
      <c r="R14" s="167"/>
      <c r="S14" s="9"/>
      <c r="T14" s="9"/>
      <c r="U14" s="9"/>
      <c r="V14" s="9"/>
      <c r="W14" s="9"/>
      <c r="X14" s="9"/>
      <c r="Y14" s="21"/>
      <c r="Z14" s="167"/>
    </row>
    <row r="15" spans="1:26" ht="15.75" customHeight="1" x14ac:dyDescent="0.45">
      <c r="A15" s="128">
        <v>1</v>
      </c>
      <c r="B15" s="121" t="s">
        <v>82</v>
      </c>
      <c r="C15" s="119"/>
      <c r="D15" s="122">
        <v>5115348231</v>
      </c>
      <c r="E15" s="127"/>
      <c r="F15" s="170" t="s">
        <v>37</v>
      </c>
      <c r="G15" s="127"/>
      <c r="H15" s="122">
        <f>'FORMATO 3 '!H12</f>
        <v>8606522.1999999993</v>
      </c>
      <c r="I15" s="127"/>
      <c r="J15" s="172">
        <v>1</v>
      </c>
      <c r="K15" s="121" t="s">
        <v>82</v>
      </c>
      <c r="L15" s="119"/>
      <c r="M15" s="122">
        <v>5115348231</v>
      </c>
      <c r="N15" s="127"/>
      <c r="O15" s="170" t="s">
        <v>38</v>
      </c>
      <c r="P15" s="127"/>
      <c r="Q15" s="165">
        <f>'FORMATO 4 '!F15</f>
        <v>98834439.090000004</v>
      </c>
      <c r="R15" s="128">
        <v>1</v>
      </c>
      <c r="S15" s="121" t="s">
        <v>82</v>
      </c>
      <c r="T15" s="119"/>
      <c r="U15" s="122">
        <v>5115348231</v>
      </c>
      <c r="V15" s="127"/>
      <c r="W15" s="170" t="s">
        <v>38</v>
      </c>
      <c r="X15" s="127"/>
      <c r="Y15" s="171">
        <v>0</v>
      </c>
      <c r="Z15" s="128">
        <v>1</v>
      </c>
    </row>
    <row r="16" spans="1:26" ht="15.75" customHeight="1" x14ac:dyDescent="0.45">
      <c r="A16" s="128"/>
      <c r="B16" s="121"/>
      <c r="C16" s="119"/>
      <c r="D16" s="122">
        <v>3000000000</v>
      </c>
      <c r="E16" s="119"/>
      <c r="F16" s="166"/>
      <c r="G16" s="129"/>
      <c r="H16" s="122"/>
      <c r="I16" s="119"/>
      <c r="J16" s="128"/>
      <c r="K16" s="121"/>
      <c r="L16" s="119"/>
      <c r="M16" s="122">
        <v>3000000000</v>
      </c>
      <c r="N16" s="119"/>
      <c r="O16" s="166"/>
      <c r="P16" s="129"/>
      <c r="Q16" s="165"/>
      <c r="R16" s="128"/>
      <c r="S16" s="121"/>
      <c r="T16" s="119"/>
      <c r="U16" s="122">
        <v>3000000000</v>
      </c>
      <c r="V16" s="119"/>
      <c r="W16" s="166"/>
      <c r="X16" s="119"/>
      <c r="Y16" s="149"/>
      <c r="Z16" s="128"/>
    </row>
    <row r="17" spans="1:26" ht="15.75" customHeight="1" x14ac:dyDescent="0.45">
      <c r="A17" s="128">
        <f>A15+1</f>
        <v>2</v>
      </c>
      <c r="B17" s="121" t="s">
        <v>83</v>
      </c>
      <c r="C17" s="72"/>
      <c r="D17" s="122">
        <v>3000000000</v>
      </c>
      <c r="E17" s="119"/>
      <c r="F17" s="166"/>
      <c r="G17" s="119"/>
      <c r="H17" s="122">
        <f>'FORMATO 3 '!H14</f>
        <v>5103003.28</v>
      </c>
      <c r="I17" s="119"/>
      <c r="J17" s="128">
        <f>J15+1</f>
        <v>2</v>
      </c>
      <c r="K17" s="121" t="s">
        <v>83</v>
      </c>
      <c r="L17" s="72"/>
      <c r="M17" s="122">
        <v>3000000000</v>
      </c>
      <c r="N17" s="119"/>
      <c r="O17" s="166"/>
      <c r="P17" s="119"/>
      <c r="Q17" s="165">
        <f>'FORMATO 4 '!F17</f>
        <v>58706692.219999999</v>
      </c>
      <c r="R17" s="128">
        <f>R15+1</f>
        <v>2</v>
      </c>
      <c r="S17" s="121" t="s">
        <v>83</v>
      </c>
      <c r="T17" s="72"/>
      <c r="U17" s="122">
        <v>3000000000</v>
      </c>
      <c r="V17" s="119"/>
      <c r="W17" s="166"/>
      <c r="X17" s="119"/>
      <c r="Y17" s="149">
        <v>0</v>
      </c>
      <c r="Z17" s="128">
        <f>Z15+1</f>
        <v>2</v>
      </c>
    </row>
    <row r="18" spans="1:26" ht="15.75" customHeight="1" x14ac:dyDescent="0.45">
      <c r="A18" s="128"/>
      <c r="B18" s="121"/>
      <c r="C18" s="72"/>
      <c r="D18" s="122">
        <v>1000000000</v>
      </c>
      <c r="E18" s="119"/>
      <c r="F18" s="166"/>
      <c r="G18" s="119"/>
      <c r="H18" s="122"/>
      <c r="I18" s="119"/>
      <c r="J18" s="128"/>
      <c r="K18" s="121"/>
      <c r="L18" s="72"/>
      <c r="M18" s="122">
        <v>1000000000</v>
      </c>
      <c r="N18" s="119"/>
      <c r="O18" s="166"/>
      <c r="P18" s="119"/>
      <c r="Q18" s="165"/>
      <c r="R18" s="128"/>
      <c r="S18" s="121"/>
      <c r="T18" s="72"/>
      <c r="U18" s="122">
        <v>1000000000</v>
      </c>
      <c r="V18" s="119"/>
      <c r="W18" s="166"/>
      <c r="X18" s="119"/>
      <c r="Y18" s="149"/>
      <c r="Z18" s="128"/>
    </row>
    <row r="19" spans="1:26" ht="15.75" customHeight="1" x14ac:dyDescent="0.45">
      <c r="A19" s="128">
        <f t="shared" ref="A19" si="0">A17+1</f>
        <v>3</v>
      </c>
      <c r="B19" s="121" t="s">
        <v>84</v>
      </c>
      <c r="C19" s="72"/>
      <c r="D19" s="122">
        <v>2000000000</v>
      </c>
      <c r="E19" s="119"/>
      <c r="F19" s="166"/>
      <c r="G19" s="119"/>
      <c r="H19" s="122">
        <f>'FORMATO 3 '!H16</f>
        <v>3404000</v>
      </c>
      <c r="I19" s="119"/>
      <c r="J19" s="128">
        <f t="shared" ref="J19" si="1">J17+1</f>
        <v>3</v>
      </c>
      <c r="K19" s="121" t="s">
        <v>84</v>
      </c>
      <c r="L19" s="72"/>
      <c r="M19" s="122">
        <v>2000000000</v>
      </c>
      <c r="N19" s="119"/>
      <c r="O19" s="166"/>
      <c r="P19" s="119"/>
      <c r="Q19" s="165">
        <f>'FORMATO 4 '!F19</f>
        <v>39071043.210000001</v>
      </c>
      <c r="R19" s="128">
        <f t="shared" ref="R19" si="2">R17+1</f>
        <v>3</v>
      </c>
      <c r="S19" s="121" t="s">
        <v>84</v>
      </c>
      <c r="T19" s="72"/>
      <c r="U19" s="122">
        <v>2000000000</v>
      </c>
      <c r="V19" s="119"/>
      <c r="W19" s="166"/>
      <c r="X19" s="119"/>
      <c r="Y19" s="149">
        <v>0</v>
      </c>
      <c r="Z19" s="128">
        <f t="shared" ref="Z19" si="3">Z17+1</f>
        <v>3</v>
      </c>
    </row>
    <row r="20" spans="1:26" ht="15.75" customHeight="1" x14ac:dyDescent="0.45">
      <c r="A20" s="128"/>
      <c r="B20" s="121"/>
      <c r="C20" s="72"/>
      <c r="D20" s="122">
        <v>1000000000</v>
      </c>
      <c r="E20" s="119"/>
      <c r="F20" s="166"/>
      <c r="G20" s="119"/>
      <c r="H20" s="122"/>
      <c r="I20" s="119"/>
      <c r="J20" s="128"/>
      <c r="K20" s="121"/>
      <c r="L20" s="72"/>
      <c r="M20" s="122">
        <v>1000000000</v>
      </c>
      <c r="N20" s="119"/>
      <c r="O20" s="166"/>
      <c r="P20" s="119"/>
      <c r="Q20" s="165"/>
      <c r="R20" s="128"/>
      <c r="S20" s="121"/>
      <c r="T20" s="72"/>
      <c r="U20" s="122">
        <v>1000000000</v>
      </c>
      <c r="V20" s="119"/>
      <c r="W20" s="166"/>
      <c r="X20" s="119"/>
      <c r="Y20" s="149"/>
      <c r="Z20" s="128"/>
    </row>
    <row r="21" spans="1:26" ht="15.75" customHeight="1" x14ac:dyDescent="0.45">
      <c r="A21" s="128">
        <f t="shared" ref="A21" si="4">A19+1</f>
        <v>4</v>
      </c>
      <c r="B21" s="121" t="s">
        <v>84</v>
      </c>
      <c r="C21" s="72"/>
      <c r="D21" s="122">
        <v>1000000000</v>
      </c>
      <c r="E21" s="119"/>
      <c r="F21" s="166"/>
      <c r="G21" s="119"/>
      <c r="H21" s="122">
        <f>'FORMATO 3 '!H18</f>
        <v>1702000</v>
      </c>
      <c r="I21" s="119"/>
      <c r="J21" s="128">
        <f t="shared" ref="J21" si="5">J19+1</f>
        <v>4</v>
      </c>
      <c r="K21" s="121" t="s">
        <v>84</v>
      </c>
      <c r="L21" s="72"/>
      <c r="M21" s="122">
        <v>1000000000</v>
      </c>
      <c r="N21" s="119"/>
      <c r="O21" s="166"/>
      <c r="P21" s="119"/>
      <c r="Q21" s="165">
        <f>'FORMATO 4 '!F21</f>
        <v>19585384.41</v>
      </c>
      <c r="R21" s="128">
        <f t="shared" ref="R21" si="6">R19+1</f>
        <v>4</v>
      </c>
      <c r="S21" s="121" t="s">
        <v>84</v>
      </c>
      <c r="T21" s="72"/>
      <c r="U21" s="122">
        <v>1000000000</v>
      </c>
      <c r="V21" s="119"/>
      <c r="W21" s="166"/>
      <c r="X21" s="119"/>
      <c r="Y21" s="149">
        <v>0</v>
      </c>
      <c r="Z21" s="128">
        <f t="shared" ref="Z21" si="7">Z19+1</f>
        <v>4</v>
      </c>
    </row>
    <row r="22" spans="1:26" ht="15.75" customHeight="1" x14ac:dyDescent="0.45">
      <c r="A22" s="128"/>
      <c r="B22" s="121"/>
      <c r="C22" s="72"/>
      <c r="D22" s="122">
        <v>1000000000</v>
      </c>
      <c r="E22" s="119"/>
      <c r="F22" s="166"/>
      <c r="G22" s="119"/>
      <c r="H22" s="122"/>
      <c r="I22" s="119"/>
      <c r="J22" s="128"/>
      <c r="K22" s="121"/>
      <c r="L22" s="72"/>
      <c r="M22" s="122">
        <v>1000000000</v>
      </c>
      <c r="N22" s="119"/>
      <c r="O22" s="166"/>
      <c r="P22" s="119"/>
      <c r="Q22" s="165"/>
      <c r="R22" s="128"/>
      <c r="S22" s="121"/>
      <c r="T22" s="72"/>
      <c r="U22" s="122">
        <v>1000000000</v>
      </c>
      <c r="V22" s="119"/>
      <c r="W22" s="166"/>
      <c r="X22" s="119"/>
      <c r="Y22" s="149"/>
      <c r="Z22" s="128"/>
    </row>
    <row r="23" spans="1:26" ht="15.75" customHeight="1" x14ac:dyDescent="0.45">
      <c r="A23" s="128">
        <f t="shared" ref="A23" si="8">A21+1</f>
        <v>5</v>
      </c>
      <c r="B23" s="163" t="s">
        <v>82</v>
      </c>
      <c r="C23" s="129"/>
      <c r="D23" s="122">
        <v>2300000000</v>
      </c>
      <c r="E23" s="119"/>
      <c r="F23" s="166"/>
      <c r="G23" s="119"/>
      <c r="H23" s="122">
        <f>'FORMATO 3 '!H20</f>
        <v>555568</v>
      </c>
      <c r="I23" s="119"/>
      <c r="J23" s="128">
        <f t="shared" ref="J23" si="9">J21+1</f>
        <v>5</v>
      </c>
      <c r="K23" s="163" t="s">
        <v>5</v>
      </c>
      <c r="L23" s="129"/>
      <c r="M23" s="122">
        <v>2300000000</v>
      </c>
      <c r="N23" s="119"/>
      <c r="O23" s="166"/>
      <c r="P23" s="119"/>
      <c r="Q23" s="165">
        <f>'FORMATO 4 '!F23</f>
        <v>6791094.5599999996</v>
      </c>
      <c r="R23" s="128">
        <f t="shared" ref="R23" si="10">R21+1</f>
        <v>5</v>
      </c>
      <c r="S23" s="163" t="s">
        <v>82</v>
      </c>
      <c r="T23" s="84"/>
      <c r="U23" s="122">
        <v>2300000000</v>
      </c>
      <c r="V23" s="119"/>
      <c r="W23" s="166"/>
      <c r="X23" s="119"/>
      <c r="Y23" s="149">
        <v>0</v>
      </c>
      <c r="Z23" s="128">
        <f t="shared" ref="Z23" si="11">Z21+1</f>
        <v>5</v>
      </c>
    </row>
    <row r="24" spans="1:26" ht="15.75" customHeight="1" x14ac:dyDescent="0.45">
      <c r="A24" s="128"/>
      <c r="B24" s="163"/>
      <c r="C24" s="119"/>
      <c r="D24" s="122"/>
      <c r="E24" s="119"/>
      <c r="F24" s="166"/>
      <c r="G24" s="119"/>
      <c r="H24" s="122"/>
      <c r="I24" s="119"/>
      <c r="J24" s="128"/>
      <c r="K24" s="163"/>
      <c r="L24" s="119"/>
      <c r="M24" s="122"/>
      <c r="N24" s="119"/>
      <c r="O24" s="166"/>
      <c r="P24" s="119"/>
      <c r="Q24" s="165"/>
      <c r="R24" s="128"/>
      <c r="S24" s="163"/>
      <c r="T24" s="72"/>
      <c r="U24" s="122"/>
      <c r="V24" s="119"/>
      <c r="W24" s="166"/>
      <c r="X24" s="119"/>
      <c r="Y24" s="149"/>
      <c r="Z24" s="128"/>
    </row>
    <row r="25" spans="1:26" ht="15.75" customHeight="1" x14ac:dyDescent="0.45">
      <c r="A25" s="128">
        <f t="shared" ref="A25" si="12">A23+1</f>
        <v>6</v>
      </c>
      <c r="B25" s="163" t="s">
        <v>8</v>
      </c>
      <c r="C25" s="119"/>
      <c r="D25" s="122">
        <v>500000000</v>
      </c>
      <c r="E25" s="119"/>
      <c r="F25" s="166"/>
      <c r="G25" s="119"/>
      <c r="H25" s="122">
        <f>'FORMATO 3 '!O12</f>
        <v>6224066.4000000004</v>
      </c>
      <c r="I25" s="119"/>
      <c r="J25" s="128">
        <f t="shared" ref="J25" si="13">J23+1</f>
        <v>6</v>
      </c>
      <c r="K25" s="163" t="s">
        <v>8</v>
      </c>
      <c r="L25" s="119"/>
      <c r="M25" s="122">
        <v>500000000</v>
      </c>
      <c r="N25" s="119"/>
      <c r="O25" s="166"/>
      <c r="P25" s="119"/>
      <c r="Q25" s="165">
        <f>'FORMATO 4 '!L15</f>
        <v>3422515.81</v>
      </c>
      <c r="R25" s="128">
        <f t="shared" ref="R25" si="14">R23+1</f>
        <v>6</v>
      </c>
      <c r="S25" s="163" t="s">
        <v>8</v>
      </c>
      <c r="T25" s="119"/>
      <c r="U25" s="122">
        <v>500000000</v>
      </c>
      <c r="V25" s="119"/>
      <c r="W25" s="166"/>
      <c r="X25" s="119"/>
      <c r="Y25" s="149">
        <v>0</v>
      </c>
      <c r="Z25" s="128">
        <f t="shared" ref="Z25" si="15">Z23+1</f>
        <v>6</v>
      </c>
    </row>
    <row r="26" spans="1:26" ht="15.75" customHeight="1" x14ac:dyDescent="0.45">
      <c r="A26" s="128"/>
      <c r="B26" s="163"/>
      <c r="C26" s="119"/>
      <c r="D26" s="122"/>
      <c r="E26" s="119"/>
      <c r="F26" s="166"/>
      <c r="G26" s="119"/>
      <c r="H26" s="122"/>
      <c r="I26" s="119"/>
      <c r="J26" s="128"/>
      <c r="K26" s="163"/>
      <c r="L26" s="119"/>
      <c r="M26" s="122"/>
      <c r="N26" s="119"/>
      <c r="O26" s="166"/>
      <c r="P26" s="119"/>
      <c r="Q26" s="165"/>
      <c r="R26" s="128"/>
      <c r="S26" s="163"/>
      <c r="T26" s="119"/>
      <c r="U26" s="122"/>
      <c r="V26" s="119"/>
      <c r="W26" s="166"/>
      <c r="X26" s="119"/>
      <c r="Y26" s="149"/>
      <c r="Z26" s="128"/>
    </row>
    <row r="27" spans="1:26" ht="15.75" customHeight="1" x14ac:dyDescent="0.45">
      <c r="A27" s="128">
        <f t="shared" ref="A27" si="16">A25+1</f>
        <v>7</v>
      </c>
      <c r="B27" s="163" t="s">
        <v>8</v>
      </c>
      <c r="C27" s="119"/>
      <c r="D27" s="122">
        <v>1750000000</v>
      </c>
      <c r="E27" s="119"/>
      <c r="F27" s="166"/>
      <c r="G27" s="119"/>
      <c r="H27" s="122">
        <f>'FORMATO 3 '!O14</f>
        <v>25397322.18</v>
      </c>
      <c r="I27" s="119"/>
      <c r="J27" s="128">
        <f t="shared" ref="J27" si="17">J25+1</f>
        <v>7</v>
      </c>
      <c r="K27" s="163" t="s">
        <v>8</v>
      </c>
      <c r="L27" s="119"/>
      <c r="M27" s="122">
        <v>1750000000</v>
      </c>
      <c r="N27" s="119"/>
      <c r="O27" s="166"/>
      <c r="P27" s="119"/>
      <c r="Q27" s="165">
        <f>'FORMATO 4 '!L17</f>
        <v>17121041.609999999</v>
      </c>
      <c r="R27" s="128">
        <f t="shared" ref="R27" si="18">R25+1</f>
        <v>7</v>
      </c>
      <c r="S27" s="163" t="s">
        <v>8</v>
      </c>
      <c r="T27" s="119"/>
      <c r="U27" s="122">
        <v>1750000000</v>
      </c>
      <c r="V27" s="119"/>
      <c r="W27" s="166"/>
      <c r="X27" s="119"/>
      <c r="Y27" s="149">
        <v>0</v>
      </c>
      <c r="Z27" s="128">
        <f t="shared" ref="Z27" si="19">Z25+1</f>
        <v>7</v>
      </c>
    </row>
    <row r="28" spans="1:26" ht="15.75" customHeight="1" x14ac:dyDescent="0.45">
      <c r="A28" s="128"/>
      <c r="B28" s="163"/>
      <c r="C28" s="119"/>
      <c r="D28" s="122"/>
      <c r="E28" s="119"/>
      <c r="F28" s="166"/>
      <c r="G28" s="119"/>
      <c r="H28" s="122"/>
      <c r="I28" s="119"/>
      <c r="J28" s="128"/>
      <c r="K28" s="163"/>
      <c r="L28" s="119"/>
      <c r="M28" s="122"/>
      <c r="N28" s="119"/>
      <c r="O28" s="166"/>
      <c r="P28" s="119"/>
      <c r="Q28" s="165"/>
      <c r="R28" s="128"/>
      <c r="S28" s="163"/>
      <c r="T28" s="119"/>
      <c r="U28" s="122"/>
      <c r="V28" s="119"/>
      <c r="W28" s="166"/>
      <c r="X28" s="119"/>
      <c r="Y28" s="149"/>
      <c r="Z28" s="128"/>
    </row>
    <row r="29" spans="1:26" ht="15.75" customHeight="1" x14ac:dyDescent="0.45">
      <c r="A29" s="128">
        <f t="shared" ref="A29" si="20">A27+1</f>
        <v>8</v>
      </c>
      <c r="B29" s="163" t="s">
        <v>8</v>
      </c>
      <c r="C29" s="119"/>
      <c r="D29" s="122">
        <v>1920000000</v>
      </c>
      <c r="E29" s="119"/>
      <c r="F29" s="166"/>
      <c r="G29" s="119"/>
      <c r="H29" s="122">
        <f>'FORMATO 3 '!O16</f>
        <v>33446001.510000002</v>
      </c>
      <c r="I29" s="119"/>
      <c r="J29" s="128">
        <f t="shared" ref="J29" si="21">J27+1</f>
        <v>8</v>
      </c>
      <c r="K29" s="163" t="s">
        <v>8</v>
      </c>
      <c r="L29" s="119"/>
      <c r="M29" s="122">
        <v>1920000000</v>
      </c>
      <c r="N29" s="119"/>
      <c r="O29" s="166"/>
      <c r="P29" s="119"/>
      <c r="Q29" s="165">
        <f>'FORMATO 4 '!L19</f>
        <v>20387060.68</v>
      </c>
      <c r="R29" s="128">
        <f t="shared" ref="R29" si="22">R27+1</f>
        <v>8</v>
      </c>
      <c r="S29" s="163" t="s">
        <v>8</v>
      </c>
      <c r="T29" s="119"/>
      <c r="U29" s="122">
        <v>1920000000</v>
      </c>
      <c r="V29" s="119"/>
      <c r="W29" s="166"/>
      <c r="X29" s="119"/>
      <c r="Y29" s="149">
        <v>0</v>
      </c>
      <c r="Z29" s="128">
        <f t="shared" ref="Z29" si="23">Z27+1</f>
        <v>8</v>
      </c>
    </row>
    <row r="30" spans="1:26" ht="15.75" customHeight="1" x14ac:dyDescent="0.45">
      <c r="A30" s="128"/>
      <c r="B30" s="163"/>
      <c r="C30" s="119"/>
      <c r="D30" s="122"/>
      <c r="E30" s="119"/>
      <c r="F30" s="166"/>
      <c r="G30" s="119"/>
      <c r="H30" s="122"/>
      <c r="I30" s="119"/>
      <c r="J30" s="128"/>
      <c r="K30" s="163"/>
      <c r="L30" s="119"/>
      <c r="M30" s="122"/>
      <c r="N30" s="119"/>
      <c r="O30" s="166"/>
      <c r="P30" s="119"/>
      <c r="Q30" s="165"/>
      <c r="R30" s="128"/>
      <c r="S30" s="163"/>
      <c r="T30" s="119"/>
      <c r="U30" s="122"/>
      <c r="V30" s="119"/>
      <c r="W30" s="166"/>
      <c r="X30" s="119"/>
      <c r="Y30" s="149"/>
      <c r="Z30" s="128"/>
    </row>
    <row r="31" spans="1:26" ht="15" customHeight="1" x14ac:dyDescent="0.45">
      <c r="A31" s="128">
        <f t="shared" ref="A31" si="24">A29+1</f>
        <v>9</v>
      </c>
      <c r="B31" s="163" t="s">
        <v>8</v>
      </c>
      <c r="C31" s="72"/>
      <c r="D31" s="122">
        <v>1000000000</v>
      </c>
      <c r="E31" s="119"/>
      <c r="F31" s="166"/>
      <c r="G31" s="119"/>
      <c r="H31" s="122">
        <f>'FORMATO 3 '!O18</f>
        <v>12461358.060000001</v>
      </c>
      <c r="I31" s="119"/>
      <c r="J31" s="128">
        <f t="shared" ref="J31" si="25">J29+1</f>
        <v>9</v>
      </c>
      <c r="K31" s="163" t="s">
        <v>8</v>
      </c>
      <c r="L31" s="72"/>
      <c r="M31" s="122">
        <v>1000000000</v>
      </c>
      <c r="N31" s="119"/>
      <c r="O31" s="166"/>
      <c r="P31" s="119"/>
      <c r="Q31" s="165">
        <f>'FORMATO 4 '!L21</f>
        <v>15545378.970000001</v>
      </c>
      <c r="R31" s="128">
        <f t="shared" ref="R31" si="26">R29+1</f>
        <v>9</v>
      </c>
      <c r="S31" s="163" t="s">
        <v>8</v>
      </c>
      <c r="T31" s="72"/>
      <c r="U31" s="122">
        <v>1000000000</v>
      </c>
      <c r="V31" s="119"/>
      <c r="W31" s="166"/>
      <c r="X31" s="119"/>
      <c r="Y31" s="149">
        <v>0</v>
      </c>
      <c r="Z31" s="128">
        <f t="shared" ref="Z31" si="27">Z29+1</f>
        <v>9</v>
      </c>
    </row>
    <row r="32" spans="1:26" ht="15" customHeight="1" x14ac:dyDescent="0.45">
      <c r="A32" s="128"/>
      <c r="B32" s="163"/>
      <c r="C32" s="72"/>
      <c r="D32" s="122"/>
      <c r="E32" s="119"/>
      <c r="F32" s="166"/>
      <c r="G32" s="119"/>
      <c r="H32" s="122"/>
      <c r="I32" s="119"/>
      <c r="J32" s="128"/>
      <c r="K32" s="163"/>
      <c r="L32" s="72"/>
      <c r="M32" s="122"/>
      <c r="N32" s="119"/>
      <c r="O32" s="166"/>
      <c r="P32" s="119"/>
      <c r="Q32" s="165"/>
      <c r="R32" s="128"/>
      <c r="S32" s="163"/>
      <c r="T32" s="72"/>
      <c r="U32" s="122"/>
      <c r="V32" s="119"/>
      <c r="W32" s="166"/>
      <c r="X32" s="119"/>
      <c r="Y32" s="149"/>
      <c r="Z32" s="128"/>
    </row>
    <row r="33" spans="1:26" ht="15.75" customHeight="1" x14ac:dyDescent="0.45">
      <c r="A33" s="128">
        <f t="shared" ref="A33" si="28">A31+1</f>
        <v>10</v>
      </c>
      <c r="B33" s="163" t="s">
        <v>8</v>
      </c>
      <c r="C33" s="72"/>
      <c r="D33" s="122">
        <v>1000000000</v>
      </c>
      <c r="E33" s="119"/>
      <c r="F33" s="166"/>
      <c r="G33" s="119"/>
      <c r="H33" s="122">
        <f>'FORMATO 3 '!O20</f>
        <v>0</v>
      </c>
      <c r="I33" s="119"/>
      <c r="J33" s="128">
        <f t="shared" ref="J33" si="29">J31+1</f>
        <v>10</v>
      </c>
      <c r="K33" s="163" t="s">
        <v>8</v>
      </c>
      <c r="L33" s="72"/>
      <c r="M33" s="122">
        <v>1000000000</v>
      </c>
      <c r="N33" s="119"/>
      <c r="O33" s="166"/>
      <c r="P33" s="119"/>
      <c r="Q33" s="165">
        <f>'FORMATO 4 '!L23</f>
        <v>20073232.879999999</v>
      </c>
      <c r="R33" s="128">
        <f t="shared" ref="R33" si="30">R31+1</f>
        <v>10</v>
      </c>
      <c r="S33" s="163" t="s">
        <v>8</v>
      </c>
      <c r="T33" s="72"/>
      <c r="U33" s="122">
        <v>1000000000</v>
      </c>
      <c r="V33" s="119"/>
      <c r="W33" s="166"/>
      <c r="X33" s="119"/>
      <c r="Y33" s="149">
        <v>0</v>
      </c>
      <c r="Z33" s="128">
        <f t="shared" ref="Z33" si="31">Z31+1</f>
        <v>10</v>
      </c>
    </row>
    <row r="34" spans="1:26" ht="15.75" customHeight="1" x14ac:dyDescent="0.45">
      <c r="A34" s="128"/>
      <c r="B34" s="163"/>
      <c r="C34" s="72"/>
      <c r="D34" s="122"/>
      <c r="E34" s="119"/>
      <c r="F34" s="166"/>
      <c r="G34" s="119"/>
      <c r="H34" s="122"/>
      <c r="I34" s="119"/>
      <c r="J34" s="128"/>
      <c r="K34" s="163"/>
      <c r="L34" s="72"/>
      <c r="M34" s="122"/>
      <c r="N34" s="119"/>
      <c r="O34" s="166"/>
      <c r="P34" s="119"/>
      <c r="Q34" s="165"/>
      <c r="R34" s="128"/>
      <c r="S34" s="163"/>
      <c r="T34" s="72"/>
      <c r="U34" s="122"/>
      <c r="V34" s="119"/>
      <c r="W34" s="166"/>
      <c r="X34" s="119"/>
      <c r="Y34" s="149"/>
      <c r="Z34" s="128"/>
    </row>
    <row r="35" spans="1:26" ht="15" customHeight="1" x14ac:dyDescent="0.45">
      <c r="A35" s="128">
        <f t="shared" ref="A35" si="32">A33+1</f>
        <v>11</v>
      </c>
      <c r="B35" s="163" t="s">
        <v>8</v>
      </c>
      <c r="C35" s="72"/>
      <c r="D35" s="122">
        <v>300000000</v>
      </c>
      <c r="E35" s="119"/>
      <c r="F35" s="166"/>
      <c r="G35" s="119"/>
      <c r="H35" s="122">
        <f>'FORMATO 3 '!O22</f>
        <v>0</v>
      </c>
      <c r="I35" s="119"/>
      <c r="J35" s="128">
        <f t="shared" ref="J35" si="33">J33+1</f>
        <v>11</v>
      </c>
      <c r="K35" s="163" t="s">
        <v>8</v>
      </c>
      <c r="L35" s="72"/>
      <c r="M35" s="122">
        <v>300000000</v>
      </c>
      <c r="N35" s="119"/>
      <c r="O35" s="166"/>
      <c r="P35" s="119"/>
      <c r="Q35" s="165">
        <f>'FORMATO 4 '!L25</f>
        <v>6256250</v>
      </c>
      <c r="R35" s="128">
        <f t="shared" ref="R35" si="34">R33+1</f>
        <v>11</v>
      </c>
      <c r="S35" s="163" t="s">
        <v>8</v>
      </c>
      <c r="T35" s="72"/>
      <c r="U35" s="122">
        <v>300000000</v>
      </c>
      <c r="V35" s="119"/>
      <c r="W35" s="166"/>
      <c r="X35" s="119"/>
      <c r="Y35" s="149">
        <v>0</v>
      </c>
      <c r="Z35" s="128">
        <f t="shared" ref="Z35" si="35">Z33+1</f>
        <v>11</v>
      </c>
    </row>
    <row r="36" spans="1:26" ht="15" customHeight="1" x14ac:dyDescent="0.45">
      <c r="A36" s="128"/>
      <c r="B36" s="163"/>
      <c r="C36" s="72"/>
      <c r="D36" s="122"/>
      <c r="E36" s="119"/>
      <c r="F36" s="166"/>
      <c r="G36" s="119"/>
      <c r="H36" s="122"/>
      <c r="I36" s="119"/>
      <c r="J36" s="128"/>
      <c r="K36" s="163"/>
      <c r="L36" s="72"/>
      <c r="M36" s="122"/>
      <c r="N36" s="119"/>
      <c r="O36" s="166"/>
      <c r="P36" s="119"/>
      <c r="Q36" s="165"/>
      <c r="R36" s="128"/>
      <c r="S36" s="163"/>
      <c r="T36" s="72"/>
      <c r="U36" s="122"/>
      <c r="V36" s="119"/>
      <c r="W36" s="166"/>
      <c r="X36" s="119"/>
      <c r="Y36" s="149"/>
      <c r="Z36" s="128"/>
    </row>
    <row r="37" spans="1:26" ht="15" customHeight="1" x14ac:dyDescent="0.45">
      <c r="A37" s="128">
        <f t="shared" ref="A37" si="36">A35+1</f>
        <v>12</v>
      </c>
      <c r="B37" s="163" t="s">
        <v>8</v>
      </c>
      <c r="C37" s="72"/>
      <c r="D37" s="122">
        <v>299888355</v>
      </c>
      <c r="E37" s="119"/>
      <c r="F37" s="166"/>
      <c r="G37" s="119"/>
      <c r="H37" s="122">
        <f>'FORMATO 3 '!O24</f>
        <v>0</v>
      </c>
      <c r="I37" s="119"/>
      <c r="J37" s="128">
        <f t="shared" ref="J37" si="37">J35+1</f>
        <v>12</v>
      </c>
      <c r="K37" s="163" t="s">
        <v>8</v>
      </c>
      <c r="L37" s="72"/>
      <c r="M37" s="122">
        <v>299888355</v>
      </c>
      <c r="N37" s="119"/>
      <c r="O37" s="166"/>
      <c r="P37" s="119"/>
      <c r="Q37" s="165">
        <f>'FORMATO 4 '!L27</f>
        <v>6176146.6699999999</v>
      </c>
      <c r="R37" s="128">
        <f t="shared" ref="R37" si="38">R35+1</f>
        <v>12</v>
      </c>
      <c r="S37" s="163" t="s">
        <v>8</v>
      </c>
      <c r="T37" s="72"/>
      <c r="U37" s="122">
        <v>299888355</v>
      </c>
      <c r="V37" s="119"/>
      <c r="W37" s="166"/>
      <c r="X37" s="119"/>
      <c r="Y37" s="149">
        <v>0</v>
      </c>
      <c r="Z37" s="128">
        <f t="shared" ref="Z37" si="39">Z35+1</f>
        <v>12</v>
      </c>
    </row>
    <row r="38" spans="1:26" ht="15" customHeight="1" x14ac:dyDescent="0.45">
      <c r="A38" s="128"/>
      <c r="B38" s="163"/>
      <c r="C38" s="72"/>
      <c r="D38" s="122"/>
      <c r="E38" s="119"/>
      <c r="F38" s="166"/>
      <c r="G38" s="119"/>
      <c r="H38" s="122"/>
      <c r="I38" s="119"/>
      <c r="J38" s="128"/>
      <c r="K38" s="163"/>
      <c r="L38" s="72"/>
      <c r="M38" s="122"/>
      <c r="N38" s="119"/>
      <c r="O38" s="166"/>
      <c r="P38" s="119"/>
      <c r="Q38" s="165"/>
      <c r="R38" s="128"/>
      <c r="S38" s="163"/>
      <c r="T38" s="72"/>
      <c r="U38" s="122"/>
      <c r="V38" s="119"/>
      <c r="W38" s="166"/>
      <c r="X38" s="119"/>
      <c r="Y38" s="149"/>
      <c r="Z38" s="128"/>
    </row>
    <row r="39" spans="1:26" ht="15" customHeight="1" x14ac:dyDescent="0.45">
      <c r="A39" s="128">
        <f t="shared" ref="A39:A41" si="40">A37+1</f>
        <v>13</v>
      </c>
      <c r="B39" s="163" t="s">
        <v>8</v>
      </c>
      <c r="C39" s="72"/>
      <c r="D39" s="122">
        <v>223786059</v>
      </c>
      <c r="E39" s="119"/>
      <c r="F39" s="166"/>
      <c r="G39" s="119"/>
      <c r="H39" s="122">
        <f>'FORMATO 3 '!O26</f>
        <v>0</v>
      </c>
      <c r="I39" s="119"/>
      <c r="J39" s="128">
        <f t="shared" ref="J39:J45" si="41">J37+1</f>
        <v>13</v>
      </c>
      <c r="K39" s="163" t="s">
        <v>8</v>
      </c>
      <c r="L39" s="72"/>
      <c r="M39" s="122">
        <v>223786059</v>
      </c>
      <c r="N39" s="119"/>
      <c r="O39" s="166"/>
      <c r="P39" s="119"/>
      <c r="Q39" s="165">
        <f>'FORMATO 4 '!L29</f>
        <v>4255355.58</v>
      </c>
      <c r="R39" s="128">
        <f t="shared" ref="R39:R41" si="42">R37+1</f>
        <v>13</v>
      </c>
      <c r="S39" s="163" t="s">
        <v>8</v>
      </c>
      <c r="T39" s="72"/>
      <c r="U39" s="122">
        <v>223786059</v>
      </c>
      <c r="V39" s="119"/>
      <c r="W39" s="166"/>
      <c r="X39" s="119"/>
      <c r="Y39" s="149">
        <v>0</v>
      </c>
      <c r="Z39" s="128">
        <f t="shared" ref="Z39:Z41" si="43">Z37+1</f>
        <v>13</v>
      </c>
    </row>
    <row r="40" spans="1:26" ht="15" customHeight="1" x14ac:dyDescent="0.45">
      <c r="A40" s="128"/>
      <c r="B40" s="163"/>
      <c r="C40" s="72"/>
      <c r="D40" s="122"/>
      <c r="E40" s="119"/>
      <c r="F40" s="166"/>
      <c r="G40" s="119"/>
      <c r="H40" s="122"/>
      <c r="I40" s="119"/>
      <c r="J40" s="128"/>
      <c r="K40" s="163"/>
      <c r="L40" s="72"/>
      <c r="M40" s="122"/>
      <c r="N40" s="119"/>
      <c r="O40" s="166"/>
      <c r="P40" s="119"/>
      <c r="Q40" s="165"/>
      <c r="R40" s="128"/>
      <c r="S40" s="163"/>
      <c r="T40" s="72"/>
      <c r="U40" s="122"/>
      <c r="V40" s="119"/>
      <c r="W40" s="166"/>
      <c r="X40" s="119"/>
      <c r="Y40" s="149"/>
      <c r="Z40" s="128"/>
    </row>
    <row r="41" spans="1:26" ht="15" customHeight="1" x14ac:dyDescent="0.45">
      <c r="A41" s="128">
        <f t="shared" si="40"/>
        <v>14</v>
      </c>
      <c r="B41" s="163" t="s">
        <v>8</v>
      </c>
      <c r="C41" s="72"/>
      <c r="D41" s="122">
        <v>500379494</v>
      </c>
      <c r="E41" s="119"/>
      <c r="F41" s="166"/>
      <c r="G41" s="119"/>
      <c r="H41" s="122">
        <f>'FORMATO 3 '!O28</f>
        <v>0</v>
      </c>
      <c r="I41" s="75"/>
      <c r="J41" s="128">
        <f t="shared" si="41"/>
        <v>14</v>
      </c>
      <c r="K41" s="163" t="s">
        <v>8</v>
      </c>
      <c r="L41" s="72"/>
      <c r="M41" s="122">
        <v>500379494</v>
      </c>
      <c r="N41" s="119"/>
      <c r="O41" s="166"/>
      <c r="P41" s="119"/>
      <c r="Q41" s="165">
        <f>'FORMATO 4 '!L31</f>
        <v>10686903.279999999</v>
      </c>
      <c r="R41" s="128">
        <f t="shared" si="42"/>
        <v>14</v>
      </c>
      <c r="S41" s="163" t="s">
        <v>8</v>
      </c>
      <c r="T41" s="72"/>
      <c r="U41" s="122">
        <v>500379494</v>
      </c>
      <c r="V41" s="119"/>
      <c r="W41" s="166"/>
      <c r="X41" s="119"/>
      <c r="Y41" s="149">
        <v>0</v>
      </c>
      <c r="Z41" s="128">
        <f t="shared" si="43"/>
        <v>14</v>
      </c>
    </row>
    <row r="42" spans="1:26" ht="15" customHeight="1" x14ac:dyDescent="0.45">
      <c r="A42" s="128"/>
      <c r="B42" s="163"/>
      <c r="C42" s="72"/>
      <c r="D42" s="122"/>
      <c r="E42" s="119"/>
      <c r="F42" s="166"/>
      <c r="G42" s="119"/>
      <c r="H42" s="122"/>
      <c r="I42" s="75"/>
      <c r="J42" s="128"/>
      <c r="K42" s="163"/>
      <c r="L42" s="72"/>
      <c r="M42" s="122"/>
      <c r="N42" s="119"/>
      <c r="O42" s="166"/>
      <c r="P42" s="119"/>
      <c r="Q42" s="165"/>
      <c r="R42" s="128"/>
      <c r="S42" s="163"/>
      <c r="T42" s="72"/>
      <c r="U42" s="122"/>
      <c r="V42" s="119"/>
      <c r="W42" s="166"/>
      <c r="X42" s="119"/>
      <c r="Y42" s="149"/>
      <c r="Z42" s="128"/>
    </row>
    <row r="43" spans="1:26" ht="15" customHeight="1" x14ac:dyDescent="0.45">
      <c r="A43" s="128">
        <f t="shared" ref="A43:A49" si="44">A41+1</f>
        <v>15</v>
      </c>
      <c r="B43" s="163" t="s">
        <v>8</v>
      </c>
      <c r="C43" s="72"/>
      <c r="D43" s="122">
        <v>86788886</v>
      </c>
      <c r="E43" s="72"/>
      <c r="F43" s="166"/>
      <c r="G43" s="119"/>
      <c r="H43" s="122">
        <f>'FORMATO 3 '!O30</f>
        <v>0</v>
      </c>
      <c r="I43" s="75"/>
      <c r="J43" s="128">
        <f t="shared" si="41"/>
        <v>15</v>
      </c>
      <c r="K43" s="163" t="s">
        <v>8</v>
      </c>
      <c r="L43" s="72"/>
      <c r="M43" s="122">
        <v>86788886</v>
      </c>
      <c r="N43" s="165"/>
      <c r="O43" s="166"/>
      <c r="P43" s="119"/>
      <c r="Q43" s="165">
        <f>'FORMATO 4 '!L33</f>
        <v>1878227.41</v>
      </c>
      <c r="R43" s="128">
        <f t="shared" ref="R43:R49" si="45">R41+1</f>
        <v>15</v>
      </c>
      <c r="S43" s="163" t="s">
        <v>8</v>
      </c>
      <c r="T43" s="72"/>
      <c r="U43" s="122">
        <v>86788886</v>
      </c>
      <c r="V43" s="119"/>
      <c r="W43" s="166"/>
      <c r="X43" s="119"/>
      <c r="Y43" s="149">
        <v>0</v>
      </c>
      <c r="Z43" s="128">
        <f t="shared" ref="Z43:Z49" si="46">Z41+1</f>
        <v>15</v>
      </c>
    </row>
    <row r="44" spans="1:26" ht="15" customHeight="1" x14ac:dyDescent="0.45">
      <c r="A44" s="128"/>
      <c r="B44" s="163"/>
      <c r="C44" s="72"/>
      <c r="D44" s="122"/>
      <c r="E44" s="72"/>
      <c r="F44" s="166"/>
      <c r="G44" s="119"/>
      <c r="H44" s="122"/>
      <c r="I44" s="75"/>
      <c r="J44" s="128"/>
      <c r="K44" s="163"/>
      <c r="L44" s="72"/>
      <c r="M44" s="122"/>
      <c r="N44" s="165"/>
      <c r="O44" s="166"/>
      <c r="P44" s="119"/>
      <c r="Q44" s="165"/>
      <c r="R44" s="128"/>
      <c r="S44" s="163"/>
      <c r="T44" s="72"/>
      <c r="U44" s="122"/>
      <c r="V44" s="119"/>
      <c r="W44" s="166"/>
      <c r="X44" s="119"/>
      <c r="Y44" s="149"/>
      <c r="Z44" s="128"/>
    </row>
    <row r="45" spans="1:26" ht="15" customHeight="1" x14ac:dyDescent="0.45">
      <c r="A45" s="128">
        <f t="shared" si="44"/>
        <v>16</v>
      </c>
      <c r="B45" s="163" t="s">
        <v>8</v>
      </c>
      <c r="C45" s="72"/>
      <c r="D45" s="122">
        <v>56998668</v>
      </c>
      <c r="E45" s="72"/>
      <c r="F45" s="166"/>
      <c r="G45" s="72"/>
      <c r="H45" s="122">
        <f>'FORMATO 3 '!O32</f>
        <v>0</v>
      </c>
      <c r="I45" s="75"/>
      <c r="J45" s="128">
        <f t="shared" si="41"/>
        <v>16</v>
      </c>
      <c r="K45" s="163" t="s">
        <v>8</v>
      </c>
      <c r="L45" s="72"/>
      <c r="M45" s="122">
        <v>56998668</v>
      </c>
      <c r="N45" s="165"/>
      <c r="O45" s="166"/>
      <c r="P45" s="119"/>
      <c r="Q45" s="165">
        <f>'FORMATO 4 '!L35</f>
        <v>1256515.55</v>
      </c>
      <c r="R45" s="128">
        <f t="shared" si="45"/>
        <v>16</v>
      </c>
      <c r="S45" s="163" t="s">
        <v>8</v>
      </c>
      <c r="T45" s="72"/>
      <c r="U45" s="122">
        <v>56998668</v>
      </c>
      <c r="V45" s="119"/>
      <c r="W45" s="166"/>
      <c r="X45" s="119"/>
      <c r="Y45" s="149">
        <v>0</v>
      </c>
      <c r="Z45" s="128">
        <f t="shared" si="46"/>
        <v>16</v>
      </c>
    </row>
    <row r="46" spans="1:26" ht="15" customHeight="1" x14ac:dyDescent="0.45">
      <c r="A46" s="128"/>
      <c r="B46" s="163"/>
      <c r="C46" s="72"/>
      <c r="D46" s="122"/>
      <c r="E46" s="72"/>
      <c r="F46" s="166"/>
      <c r="G46" s="72"/>
      <c r="H46" s="122"/>
      <c r="I46" s="75"/>
      <c r="J46" s="128"/>
      <c r="K46" s="163"/>
      <c r="L46" s="72"/>
      <c r="M46" s="122"/>
      <c r="N46" s="165"/>
      <c r="O46" s="166"/>
      <c r="P46" s="119"/>
      <c r="Q46" s="165"/>
      <c r="R46" s="128"/>
      <c r="S46" s="163"/>
      <c r="T46" s="72"/>
      <c r="U46" s="122"/>
      <c r="V46" s="119"/>
      <c r="W46" s="166"/>
      <c r="X46" s="119"/>
      <c r="Y46" s="149"/>
      <c r="Z46" s="128"/>
    </row>
    <row r="47" spans="1:26" ht="15" customHeight="1" x14ac:dyDescent="0.45">
      <c r="A47" s="128">
        <f t="shared" si="44"/>
        <v>17</v>
      </c>
      <c r="B47" s="163" t="s">
        <v>8</v>
      </c>
      <c r="C47" s="72"/>
      <c r="D47" s="122">
        <v>2500000000</v>
      </c>
      <c r="E47" s="72"/>
      <c r="F47" s="166"/>
      <c r="G47" s="72"/>
      <c r="H47" s="122">
        <f>'FORMATO 3 '!O34</f>
        <v>4290310.45</v>
      </c>
      <c r="I47" s="75"/>
      <c r="J47" s="128">
        <f t="shared" ref="J47:J49" si="47">J45+1</f>
        <v>17</v>
      </c>
      <c r="K47" s="163" t="s">
        <v>8</v>
      </c>
      <c r="L47" s="72"/>
      <c r="M47" s="122">
        <v>2500000000</v>
      </c>
      <c r="N47" s="165"/>
      <c r="O47" s="166"/>
      <c r="P47" s="119"/>
      <c r="Q47" s="165">
        <f>'FORMATO 4 '!L37</f>
        <v>48955739.82</v>
      </c>
      <c r="R47" s="128">
        <f t="shared" si="45"/>
        <v>17</v>
      </c>
      <c r="S47" s="163" t="s">
        <v>8</v>
      </c>
      <c r="T47" s="72"/>
      <c r="U47" s="122">
        <v>2500000000</v>
      </c>
      <c r="V47" s="119"/>
      <c r="W47" s="166"/>
      <c r="X47" s="119"/>
      <c r="Y47" s="149">
        <v>0</v>
      </c>
      <c r="Z47" s="128">
        <f t="shared" si="46"/>
        <v>17</v>
      </c>
    </row>
    <row r="48" spans="1:26" ht="15" customHeight="1" x14ac:dyDescent="0.45">
      <c r="A48" s="128"/>
      <c r="B48" s="163"/>
      <c r="C48" s="72"/>
      <c r="D48" s="122"/>
      <c r="E48" s="72"/>
      <c r="F48" s="166"/>
      <c r="G48" s="72"/>
      <c r="H48" s="122"/>
      <c r="I48" s="75"/>
      <c r="J48" s="128"/>
      <c r="K48" s="163"/>
      <c r="L48" s="72"/>
      <c r="M48" s="122"/>
      <c r="N48" s="165"/>
      <c r="O48" s="166"/>
      <c r="P48" s="119"/>
      <c r="Q48" s="165"/>
      <c r="R48" s="128"/>
      <c r="S48" s="163"/>
      <c r="T48" s="72"/>
      <c r="U48" s="122"/>
      <c r="V48" s="119"/>
      <c r="W48" s="166"/>
      <c r="X48" s="119"/>
      <c r="Y48" s="149"/>
      <c r="Z48" s="128"/>
    </row>
    <row r="49" spans="1:26" ht="15" customHeight="1" x14ac:dyDescent="0.45">
      <c r="A49" s="128">
        <f t="shared" si="44"/>
        <v>18</v>
      </c>
      <c r="B49" s="163" t="s">
        <v>8</v>
      </c>
      <c r="C49" s="72"/>
      <c r="D49" s="122">
        <v>569432472.52999997</v>
      </c>
      <c r="E49" s="72"/>
      <c r="F49" s="166"/>
      <c r="G49" s="72"/>
      <c r="H49" s="122">
        <f>'FORMATO 3 '!O36</f>
        <v>975269.98</v>
      </c>
      <c r="I49" s="75"/>
      <c r="J49" s="128">
        <f t="shared" si="47"/>
        <v>18</v>
      </c>
      <c r="K49" s="163" t="s">
        <v>8</v>
      </c>
      <c r="L49" s="72"/>
      <c r="M49" s="122">
        <v>569432472.52999997</v>
      </c>
      <c r="N49" s="119"/>
      <c r="O49" s="166"/>
      <c r="P49" s="119"/>
      <c r="Q49" s="165">
        <f>'FORMATO 4 '!L39</f>
        <v>11199302.15</v>
      </c>
      <c r="R49" s="128">
        <f t="shared" si="45"/>
        <v>18</v>
      </c>
      <c r="S49" s="163" t="s">
        <v>8</v>
      </c>
      <c r="T49" s="72"/>
      <c r="U49" s="122">
        <v>569432472.52999997</v>
      </c>
      <c r="V49" s="119"/>
      <c r="W49" s="166"/>
      <c r="X49" s="119"/>
      <c r="Y49" s="149">
        <v>0</v>
      </c>
      <c r="Z49" s="128">
        <f t="shared" si="46"/>
        <v>18</v>
      </c>
    </row>
    <row r="50" spans="1:26" ht="15" customHeight="1" x14ac:dyDescent="0.45">
      <c r="A50" s="128"/>
      <c r="B50" s="163"/>
      <c r="C50" s="72"/>
      <c r="D50" s="122"/>
      <c r="E50" s="72"/>
      <c r="F50" s="166"/>
      <c r="G50" s="72"/>
      <c r="H50" s="122"/>
      <c r="I50" s="75"/>
      <c r="J50" s="128"/>
      <c r="K50" s="163"/>
      <c r="L50" s="72"/>
      <c r="M50" s="122"/>
      <c r="N50" s="119"/>
      <c r="O50" s="166"/>
      <c r="P50" s="119"/>
      <c r="Q50" s="165"/>
      <c r="R50" s="128"/>
      <c r="S50" s="163"/>
      <c r="T50" s="72"/>
      <c r="U50" s="122"/>
      <c r="V50" s="119"/>
      <c r="W50" s="166"/>
      <c r="X50" s="119"/>
      <c r="Y50" s="149"/>
      <c r="Z50" s="128"/>
    </row>
    <row r="51" spans="1:26" ht="15" customHeight="1" x14ac:dyDescent="0.45">
      <c r="A51" s="128">
        <f t="shared" ref="A51" si="48">A49+1</f>
        <v>19</v>
      </c>
      <c r="B51" s="163" t="s">
        <v>8</v>
      </c>
      <c r="C51" s="72"/>
      <c r="D51" s="122">
        <v>2250000000</v>
      </c>
      <c r="E51" s="72"/>
      <c r="F51" s="166"/>
      <c r="G51" s="72"/>
      <c r="H51" s="122">
        <f>'FORMATO 3 '!O38</f>
        <v>464301.61</v>
      </c>
      <c r="I51" s="75"/>
      <c r="J51" s="128">
        <f t="shared" ref="J51" si="49">J49+1</f>
        <v>19</v>
      </c>
      <c r="K51" s="163" t="s">
        <v>8</v>
      </c>
      <c r="L51" s="72"/>
      <c r="M51" s="122">
        <v>2250000000</v>
      </c>
      <c r="N51" s="119"/>
      <c r="O51" s="166"/>
      <c r="P51" s="119"/>
      <c r="Q51" s="165">
        <f>'FORMATO 4 '!L41</f>
        <v>3784441.65</v>
      </c>
      <c r="R51" s="128">
        <f t="shared" ref="R51" si="50">R49+1</f>
        <v>19</v>
      </c>
      <c r="S51" s="163" t="s">
        <v>8</v>
      </c>
      <c r="T51" s="72"/>
      <c r="U51" s="122">
        <v>2250000000</v>
      </c>
      <c r="V51" s="119"/>
      <c r="W51" s="166"/>
      <c r="X51" s="119"/>
      <c r="Y51" s="149">
        <v>0</v>
      </c>
      <c r="Z51" s="128">
        <f t="shared" ref="Z51" si="51">Z49+1</f>
        <v>19</v>
      </c>
    </row>
    <row r="52" spans="1:26" ht="15" customHeight="1" x14ac:dyDescent="0.45">
      <c r="A52" s="128"/>
      <c r="B52" s="163"/>
      <c r="C52" s="72"/>
      <c r="D52" s="122"/>
      <c r="E52" s="72"/>
      <c r="F52" s="166"/>
      <c r="G52" s="72"/>
      <c r="H52" s="122"/>
      <c r="I52" s="75"/>
      <c r="J52" s="128"/>
      <c r="K52" s="163"/>
      <c r="L52" s="72"/>
      <c r="M52" s="122"/>
      <c r="N52" s="119"/>
      <c r="O52" s="166"/>
      <c r="P52" s="119"/>
      <c r="Q52" s="165"/>
      <c r="R52" s="128"/>
      <c r="S52" s="163"/>
      <c r="T52" s="72"/>
      <c r="U52" s="122"/>
      <c r="V52" s="119"/>
      <c r="W52" s="166"/>
      <c r="X52" s="119"/>
      <c r="Y52" s="149"/>
      <c r="Z52" s="128"/>
    </row>
    <row r="53" spans="1:26" ht="15" customHeight="1" x14ac:dyDescent="0.45">
      <c r="A53" s="128">
        <f>A51+1</f>
        <v>20</v>
      </c>
      <c r="B53" s="163" t="s">
        <v>8</v>
      </c>
      <c r="C53" s="72"/>
      <c r="D53" s="122">
        <v>700000000</v>
      </c>
      <c r="E53" s="72"/>
      <c r="F53" s="166"/>
      <c r="G53" s="72"/>
      <c r="H53" s="122">
        <f>'FORMATO 3 '!O40</f>
        <v>511341.81</v>
      </c>
      <c r="I53" s="75"/>
      <c r="J53" s="128">
        <f>J51+1</f>
        <v>20</v>
      </c>
      <c r="K53" s="163" t="s">
        <v>102</v>
      </c>
      <c r="L53" s="73"/>
      <c r="M53" s="122">
        <v>700000000</v>
      </c>
      <c r="N53" s="72"/>
      <c r="O53" s="166"/>
      <c r="P53" s="72"/>
      <c r="Q53" s="165">
        <f>'FORMATO 4 '!L43</f>
        <v>5226326.43</v>
      </c>
      <c r="R53" s="128">
        <f>R51+1</f>
        <v>20</v>
      </c>
      <c r="S53" s="163" t="s">
        <v>8</v>
      </c>
      <c r="T53" s="72"/>
      <c r="U53" s="122">
        <v>700000000</v>
      </c>
      <c r="V53" s="72"/>
      <c r="W53" s="166"/>
      <c r="X53" s="72"/>
      <c r="Y53" s="62">
        <v>0</v>
      </c>
      <c r="Z53" s="128">
        <f>Z51+1</f>
        <v>20</v>
      </c>
    </row>
    <row r="54" spans="1:26" ht="15" customHeight="1" x14ac:dyDescent="0.45">
      <c r="A54" s="128"/>
      <c r="B54" s="163"/>
      <c r="C54" s="72"/>
      <c r="D54" s="122"/>
      <c r="E54" s="72"/>
      <c r="F54" s="166"/>
      <c r="G54" s="72"/>
      <c r="H54" s="122"/>
      <c r="I54" s="75"/>
      <c r="J54" s="128"/>
      <c r="K54" s="163"/>
      <c r="L54" s="73"/>
      <c r="M54" s="122"/>
      <c r="N54" s="72"/>
      <c r="O54" s="166"/>
      <c r="P54" s="72"/>
      <c r="Q54" s="165"/>
      <c r="R54" s="128"/>
      <c r="S54" s="163"/>
      <c r="T54" s="72"/>
      <c r="U54" s="122"/>
      <c r="V54" s="72"/>
      <c r="W54" s="166"/>
      <c r="X54" s="72"/>
      <c r="Y54" s="62">
        <v>0</v>
      </c>
      <c r="Z54" s="128"/>
    </row>
    <row r="55" spans="1:26" ht="15" customHeight="1" x14ac:dyDescent="0.45">
      <c r="A55" s="128"/>
      <c r="E55" s="72"/>
      <c r="F55" s="166"/>
      <c r="G55" s="72"/>
      <c r="H55" s="122"/>
      <c r="I55" s="75"/>
      <c r="J55" s="128"/>
      <c r="K55" s="163"/>
      <c r="L55" s="73"/>
      <c r="M55" s="122"/>
      <c r="N55" s="119"/>
      <c r="O55" s="166"/>
      <c r="P55" s="119"/>
      <c r="Q55" s="122"/>
      <c r="R55" s="81"/>
      <c r="V55" s="119"/>
      <c r="W55" s="166"/>
      <c r="X55" s="119"/>
      <c r="Y55" s="149">
        <v>0</v>
      </c>
      <c r="Z55" s="81">
        <f>Z53+1</f>
        <v>21</v>
      </c>
    </row>
    <row r="56" spans="1:26" ht="15" customHeight="1" x14ac:dyDescent="0.45">
      <c r="A56" s="128"/>
      <c r="E56" s="72"/>
      <c r="F56" s="166"/>
      <c r="G56" s="72"/>
      <c r="H56" s="122"/>
      <c r="I56" s="75"/>
      <c r="J56" s="128"/>
      <c r="K56" s="163"/>
      <c r="L56" s="73"/>
      <c r="M56" s="122"/>
      <c r="N56" s="119"/>
      <c r="O56" s="166"/>
      <c r="P56" s="119"/>
      <c r="Q56" s="122"/>
      <c r="R56" s="81"/>
      <c r="V56" s="119"/>
      <c r="W56" s="166"/>
      <c r="X56" s="119"/>
      <c r="Y56" s="149"/>
      <c r="Z56" s="81"/>
    </row>
    <row r="57" spans="1:26" ht="15" customHeight="1" x14ac:dyDescent="0.45">
      <c r="A57" s="81"/>
      <c r="B57" s="96"/>
      <c r="C57" s="72"/>
      <c r="D57" s="93"/>
      <c r="E57" s="72"/>
      <c r="F57" s="166"/>
      <c r="G57" s="72"/>
      <c r="H57" s="92"/>
      <c r="I57" s="75"/>
      <c r="N57" s="92"/>
      <c r="O57" s="166"/>
      <c r="P57" s="92"/>
      <c r="Q57" s="93"/>
      <c r="S57" s="92"/>
      <c r="T57" s="75"/>
      <c r="U57" s="92"/>
      <c r="V57" s="92"/>
      <c r="W57" s="166"/>
      <c r="X57" s="92"/>
      <c r="Y57" s="95"/>
    </row>
    <row r="58" spans="1:26" ht="15" customHeight="1" x14ac:dyDescent="0.45">
      <c r="A58" s="164" t="s">
        <v>39</v>
      </c>
      <c r="B58" s="164"/>
      <c r="C58" s="164"/>
      <c r="D58" s="164"/>
      <c r="E58" s="164"/>
      <c r="F58" s="164"/>
      <c r="G58" s="50"/>
      <c r="H58" s="162">
        <f>SUM(H13:H56)</f>
        <v>103141065.48000002</v>
      </c>
      <c r="J58" s="164" t="s">
        <v>57</v>
      </c>
      <c r="K58" s="164"/>
      <c r="L58" s="164"/>
      <c r="M58" s="164"/>
      <c r="N58" s="164"/>
      <c r="O58" s="164"/>
      <c r="P58" s="18"/>
      <c r="Q58" s="162">
        <f>SUM(Q13:Q54)</f>
        <v>399213091.98000002</v>
      </c>
      <c r="R58" s="134"/>
      <c r="S58" s="164" t="s">
        <v>58</v>
      </c>
      <c r="T58" s="164"/>
      <c r="U58" s="164"/>
      <c r="V58" s="164"/>
      <c r="W58" s="164"/>
      <c r="X58" s="164"/>
      <c r="Y58" s="162">
        <f>SUM(Y15:Y56)</f>
        <v>0</v>
      </c>
      <c r="Z58" s="134"/>
    </row>
    <row r="59" spans="1:26" ht="15" customHeight="1" x14ac:dyDescent="0.45">
      <c r="A59" s="164"/>
      <c r="B59" s="164"/>
      <c r="C59" s="164"/>
      <c r="D59" s="164"/>
      <c r="E59" s="164"/>
      <c r="F59" s="164"/>
      <c r="G59" s="50"/>
      <c r="H59" s="162"/>
      <c r="J59" s="164"/>
      <c r="K59" s="164"/>
      <c r="L59" s="164"/>
      <c r="M59" s="164"/>
      <c r="N59" s="164"/>
      <c r="O59" s="164"/>
      <c r="P59" s="18"/>
      <c r="Q59" s="162"/>
      <c r="R59" s="134"/>
      <c r="S59" s="164"/>
      <c r="T59" s="164"/>
      <c r="U59" s="164"/>
      <c r="V59" s="164"/>
      <c r="W59" s="164"/>
      <c r="X59" s="164"/>
      <c r="Y59" s="162"/>
      <c r="Z59" s="134"/>
    </row>
    <row r="60" spans="1:26" ht="15" customHeight="1" x14ac:dyDescent="0.45">
      <c r="J60" s="58"/>
      <c r="N60" s="18"/>
      <c r="O60" s="55"/>
      <c r="P60" s="18"/>
      <c r="Q60" s="59"/>
      <c r="R60" s="52"/>
      <c r="V60" s="18"/>
      <c r="W60" s="55"/>
      <c r="X60" s="18"/>
      <c r="Y60" s="49"/>
      <c r="Z60" s="63"/>
    </row>
    <row r="61" spans="1:26" ht="15" customHeight="1" x14ac:dyDescent="0.45">
      <c r="A61" s="56"/>
      <c r="B61" s="56"/>
      <c r="C61" s="56"/>
      <c r="D61" s="56"/>
      <c r="E61" s="56"/>
      <c r="F61" s="56"/>
      <c r="H61" s="162"/>
      <c r="J61" s="164" t="s">
        <v>85</v>
      </c>
      <c r="K61" s="164"/>
      <c r="L61" s="164"/>
      <c r="M61" s="164"/>
      <c r="N61" s="164"/>
      <c r="O61" s="164"/>
      <c r="P61" s="18"/>
      <c r="Q61" s="162">
        <f>SUM(Q55:Q57)</f>
        <v>0</v>
      </c>
      <c r="R61" s="57"/>
      <c r="S61" s="164"/>
      <c r="T61" s="164"/>
      <c r="U61" s="164"/>
      <c r="V61" s="164"/>
      <c r="W61" s="164"/>
      <c r="X61" s="164"/>
      <c r="Y61" s="169"/>
      <c r="Z61" s="57"/>
    </row>
    <row r="62" spans="1:26" ht="15" customHeight="1" x14ac:dyDescent="0.45">
      <c r="A62" s="56"/>
      <c r="B62" s="56"/>
      <c r="C62" s="56"/>
      <c r="D62" s="56"/>
      <c r="E62" s="56"/>
      <c r="F62" s="56"/>
      <c r="H62" s="162"/>
      <c r="J62" s="164"/>
      <c r="K62" s="164"/>
      <c r="L62" s="164"/>
      <c r="M62" s="164"/>
      <c r="N62" s="164"/>
      <c r="O62" s="164"/>
      <c r="P62" s="18"/>
      <c r="Q62" s="162"/>
      <c r="R62" s="57"/>
      <c r="S62" s="164"/>
      <c r="T62" s="164"/>
      <c r="U62" s="164"/>
      <c r="V62" s="164"/>
      <c r="W62" s="164"/>
      <c r="X62" s="164"/>
      <c r="Y62" s="169"/>
      <c r="Z62" s="57"/>
    </row>
    <row r="63" spans="1:26" ht="15" customHeight="1" x14ac:dyDescent="0.45">
      <c r="J63" s="58"/>
      <c r="N63" s="18"/>
      <c r="O63" s="55"/>
      <c r="P63" s="18"/>
      <c r="Q63" s="51"/>
      <c r="R63" s="52"/>
      <c r="V63" s="18"/>
      <c r="W63" s="55"/>
      <c r="X63" s="18"/>
      <c r="Z63" s="63"/>
    </row>
    <row r="64" spans="1:26" ht="15" customHeight="1" x14ac:dyDescent="0.45">
      <c r="A64" s="56"/>
      <c r="B64" s="56"/>
      <c r="C64" s="56"/>
      <c r="D64" s="56"/>
      <c r="E64" s="56"/>
      <c r="F64" s="56"/>
      <c r="H64" s="162">
        <f>H58</f>
        <v>103141065.48000002</v>
      </c>
      <c r="J64" s="168" t="s">
        <v>86</v>
      </c>
      <c r="K64" s="168"/>
      <c r="L64" s="168"/>
      <c r="M64" s="168"/>
      <c r="N64" s="168"/>
      <c r="O64" s="168"/>
      <c r="P64" s="18"/>
      <c r="Q64" s="162">
        <f>Q58+Q61</f>
        <v>399213091.98000002</v>
      </c>
      <c r="R64" s="52"/>
      <c r="S64" s="164"/>
      <c r="T64" s="164"/>
      <c r="U64" s="164"/>
      <c r="V64" s="164"/>
      <c r="W64" s="164"/>
      <c r="X64" s="164"/>
      <c r="Y64" s="169">
        <f>Y58+Y61</f>
        <v>0</v>
      </c>
      <c r="Z64" s="63"/>
    </row>
    <row r="65" spans="1:26" ht="15" customHeight="1" x14ac:dyDescent="0.45">
      <c r="A65" s="56"/>
      <c r="B65" s="56"/>
      <c r="C65" s="56"/>
      <c r="D65" s="56"/>
      <c r="E65" s="56"/>
      <c r="F65" s="56"/>
      <c r="H65" s="162"/>
      <c r="J65" s="168"/>
      <c r="K65" s="168"/>
      <c r="L65" s="168"/>
      <c r="M65" s="168"/>
      <c r="N65" s="168"/>
      <c r="O65" s="168"/>
      <c r="P65" s="18"/>
      <c r="Q65" s="162"/>
      <c r="R65" s="52"/>
      <c r="S65" s="164"/>
      <c r="T65" s="164"/>
      <c r="U65" s="164"/>
      <c r="V65" s="164"/>
      <c r="W65" s="164"/>
      <c r="X65" s="164"/>
      <c r="Y65" s="169"/>
      <c r="Z65" s="63"/>
    </row>
    <row r="66" spans="1:26" ht="15" customHeight="1" x14ac:dyDescent="0.45">
      <c r="N66" s="18"/>
      <c r="O66" s="55"/>
      <c r="P66" s="18"/>
      <c r="Q66" s="59"/>
      <c r="V66" s="18"/>
      <c r="W66" s="55"/>
      <c r="X66" s="50"/>
    </row>
    <row r="67" spans="1:26" ht="15" customHeight="1" x14ac:dyDescent="0.45">
      <c r="A67" s="161" t="s">
        <v>40</v>
      </c>
      <c r="B67" s="161"/>
      <c r="C67" s="161"/>
      <c r="D67" s="161"/>
      <c r="E67" s="161"/>
      <c r="F67" s="161"/>
      <c r="G67" s="161"/>
      <c r="H67" s="161"/>
      <c r="I67" s="161"/>
      <c r="J67" s="161"/>
      <c r="K67" s="161"/>
      <c r="L67" s="161"/>
      <c r="M67" s="161"/>
      <c r="N67" s="161"/>
      <c r="O67" s="161"/>
      <c r="P67" s="161"/>
      <c r="Q67" s="161"/>
      <c r="R67" s="161"/>
      <c r="S67" s="161"/>
      <c r="T67" s="161"/>
      <c r="U67" s="161"/>
      <c r="V67" s="161"/>
      <c r="W67" s="161"/>
      <c r="X67" s="161"/>
      <c r="Y67" s="159">
        <f>H64+Q64+Y64</f>
        <v>502354157.46000004</v>
      </c>
      <c r="Z67" s="160"/>
    </row>
    <row r="68" spans="1:26" ht="15" customHeight="1" x14ac:dyDescent="0.45">
      <c r="A68" s="161"/>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0"/>
      <c r="Z68" s="160"/>
    </row>
    <row r="69" spans="1:26" x14ac:dyDescent="0.45">
      <c r="A69" s="40" t="s">
        <v>63</v>
      </c>
      <c r="I69" s="15"/>
      <c r="J69" s="15"/>
    </row>
    <row r="70" spans="1:26" x14ac:dyDescent="0.45">
      <c r="A70" s="40" t="s">
        <v>64</v>
      </c>
      <c r="I70" s="15"/>
      <c r="J70" s="15"/>
    </row>
    <row r="71" spans="1:26" x14ac:dyDescent="0.45">
      <c r="A71" s="40"/>
      <c r="B71" s="40"/>
      <c r="C71" s="40"/>
      <c r="D71" s="40"/>
      <c r="E71" s="40"/>
      <c r="F71" s="40"/>
    </row>
  </sheetData>
  <customSheetViews>
    <customSheetView guid="{8EA58AF3-E87D-42A9-9890-AE18CCA466EF}" hiddenRows="1" topLeftCell="L47">
      <selection activeCell="Z69" sqref="Z69"/>
    </customSheetView>
  </customSheetViews>
  <mergeCells count="429">
    <mergeCell ref="M51:M52"/>
    <mergeCell ref="J53:J54"/>
    <mergeCell ref="A49:A50"/>
    <mergeCell ref="A53:A54"/>
    <mergeCell ref="A51:A52"/>
    <mergeCell ref="B53:B54"/>
    <mergeCell ref="K53:K54"/>
    <mergeCell ref="M53:M54"/>
    <mergeCell ref="A55:A56"/>
    <mergeCell ref="H55:H56"/>
    <mergeCell ref="D51:D52"/>
    <mergeCell ref="H49:H50"/>
    <mergeCell ref="H51:H52"/>
    <mergeCell ref="J51:J52"/>
    <mergeCell ref="K51:K52"/>
    <mergeCell ref="H53:H54"/>
    <mergeCell ref="J49:J50"/>
    <mergeCell ref="K49:K50"/>
    <mergeCell ref="D49:D50"/>
    <mergeCell ref="B49:B50"/>
    <mergeCell ref="R58:R59"/>
    <mergeCell ref="D23:D24"/>
    <mergeCell ref="S61:X62"/>
    <mergeCell ref="S64:X65"/>
    <mergeCell ref="J55:J56"/>
    <mergeCell ref="M55:M56"/>
    <mergeCell ref="K23:K24"/>
    <mergeCell ref="M23:M24"/>
    <mergeCell ref="O15:O54"/>
    <mergeCell ref="K17:K18"/>
    <mergeCell ref="M17:M18"/>
    <mergeCell ref="J27:J28"/>
    <mergeCell ref="K25:K26"/>
    <mergeCell ref="M27:M28"/>
    <mergeCell ref="I25:I26"/>
    <mergeCell ref="J25:J26"/>
    <mergeCell ref="K27:K28"/>
    <mergeCell ref="L27:L28"/>
    <mergeCell ref="H25:H26"/>
    <mergeCell ref="E19:E20"/>
    <mergeCell ref="G43:G44"/>
    <mergeCell ref="A58:F59"/>
    <mergeCell ref="M47:M48"/>
    <mergeCell ref="M49:M50"/>
    <mergeCell ref="M19:M20"/>
    <mergeCell ref="N21:N22"/>
    <mergeCell ref="K19:K20"/>
    <mergeCell ref="J11:J14"/>
    <mergeCell ref="A15:A16"/>
    <mergeCell ref="E15:E16"/>
    <mergeCell ref="G15:G16"/>
    <mergeCell ref="H15:H16"/>
    <mergeCell ref="I15:I16"/>
    <mergeCell ref="J15:J16"/>
    <mergeCell ref="A21:A22"/>
    <mergeCell ref="D15:D16"/>
    <mergeCell ref="D17:D18"/>
    <mergeCell ref="D19:D20"/>
    <mergeCell ref="B19:B20"/>
    <mergeCell ref="M21:M22"/>
    <mergeCell ref="A19:A20"/>
    <mergeCell ref="B17:B18"/>
    <mergeCell ref="I17:I18"/>
    <mergeCell ref="J17:J18"/>
    <mergeCell ref="K15:K16"/>
    <mergeCell ref="K21:K22"/>
    <mergeCell ref="F15:F57"/>
    <mergeCell ref="E35:E36"/>
    <mergeCell ref="E37:E38"/>
    <mergeCell ref="E39:E40"/>
    <mergeCell ref="G17:G18"/>
    <mergeCell ref="E41:E42"/>
    <mergeCell ref="I33:I34"/>
    <mergeCell ref="J33:J34"/>
    <mergeCell ref="H33:H34"/>
    <mergeCell ref="J35:J36"/>
    <mergeCell ref="I31:I32"/>
    <mergeCell ref="J31:J32"/>
    <mergeCell ref="E25:E26"/>
    <mergeCell ref="E33:E34"/>
    <mergeCell ref="E31:E32"/>
    <mergeCell ref="E29:E30"/>
    <mergeCell ref="E23:E24"/>
    <mergeCell ref="E21:E22"/>
    <mergeCell ref="E27:E28"/>
    <mergeCell ref="G29:G30"/>
    <mergeCell ref="G31:G32"/>
    <mergeCell ref="H47:H48"/>
    <mergeCell ref="K43:K44"/>
    <mergeCell ref="H19:H20"/>
    <mergeCell ref="I19:I20"/>
    <mergeCell ref="J19:J20"/>
    <mergeCell ref="G23:G24"/>
    <mergeCell ref="I29:I30"/>
    <mergeCell ref="J29:J30"/>
    <mergeCell ref="I27:I28"/>
    <mergeCell ref="G27:G28"/>
    <mergeCell ref="G21:G22"/>
    <mergeCell ref="J43:J44"/>
    <mergeCell ref="G33:G34"/>
    <mergeCell ref="J37:J38"/>
    <mergeCell ref="I37:I38"/>
    <mergeCell ref="I35:I36"/>
    <mergeCell ref="N23:N24"/>
    <mergeCell ref="G25:G26"/>
    <mergeCell ref="H21:H22"/>
    <mergeCell ref="I21:I22"/>
    <mergeCell ref="J21:J22"/>
    <mergeCell ref="I23:I24"/>
    <mergeCell ref="J23:J24"/>
    <mergeCell ref="B23:B24"/>
    <mergeCell ref="C23:C24"/>
    <mergeCell ref="B15:B16"/>
    <mergeCell ref="C15:C16"/>
    <mergeCell ref="E17:E18"/>
    <mergeCell ref="A31:A32"/>
    <mergeCell ref="B29:B30"/>
    <mergeCell ref="A25:A26"/>
    <mergeCell ref="A23:A24"/>
    <mergeCell ref="A27:A28"/>
    <mergeCell ref="B27:B28"/>
    <mergeCell ref="C25:C26"/>
    <mergeCell ref="B25:B26"/>
    <mergeCell ref="A17:A18"/>
    <mergeCell ref="C27:C28"/>
    <mergeCell ref="D25:D26"/>
    <mergeCell ref="C29:C30"/>
    <mergeCell ref="D21:D22"/>
    <mergeCell ref="B21:B22"/>
    <mergeCell ref="D31:D32"/>
    <mergeCell ref="B31:B32"/>
    <mergeCell ref="M41:M42"/>
    <mergeCell ref="M43:M44"/>
    <mergeCell ref="M45:M46"/>
    <mergeCell ref="M39:M40"/>
    <mergeCell ref="K39:K40"/>
    <mergeCell ref="B47:B48"/>
    <mergeCell ref="D45:D46"/>
    <mergeCell ref="D47:D48"/>
    <mergeCell ref="B39:B40"/>
    <mergeCell ref="J41:J42"/>
    <mergeCell ref="J47:J48"/>
    <mergeCell ref="K47:K48"/>
    <mergeCell ref="G41:G42"/>
    <mergeCell ref="H41:H42"/>
    <mergeCell ref="J45:J46"/>
    <mergeCell ref="D41:D42"/>
    <mergeCell ref="D43:D44"/>
    <mergeCell ref="H45:H46"/>
    <mergeCell ref="B43:B44"/>
    <mergeCell ref="J39:J40"/>
    <mergeCell ref="S21:S22"/>
    <mergeCell ref="D37:D38"/>
    <mergeCell ref="H43:H44"/>
    <mergeCell ref="R11:R14"/>
    <mergeCell ref="R15:R16"/>
    <mergeCell ref="R17:R18"/>
    <mergeCell ref="R19:R20"/>
    <mergeCell ref="R21:R22"/>
    <mergeCell ref="R23:R24"/>
    <mergeCell ref="R25:R26"/>
    <mergeCell ref="P25:P26"/>
    <mergeCell ref="Q25:Q26"/>
    <mergeCell ref="P19:P20"/>
    <mergeCell ref="Q19:Q20"/>
    <mergeCell ref="Q21:Q22"/>
    <mergeCell ref="P15:P16"/>
    <mergeCell ref="Q15:Q16"/>
    <mergeCell ref="P23:P24"/>
    <mergeCell ref="Q23:Q24"/>
    <mergeCell ref="P21:P22"/>
    <mergeCell ref="R31:R32"/>
    <mergeCell ref="P31:P32"/>
    <mergeCell ref="R33:R34"/>
    <mergeCell ref="R35:R36"/>
    <mergeCell ref="S23:S24"/>
    <mergeCell ref="S15:S16"/>
    <mergeCell ref="N25:N26"/>
    <mergeCell ref="N19:N20"/>
    <mergeCell ref="N29:N30"/>
    <mergeCell ref="Q27:Q28"/>
    <mergeCell ref="N27:N28"/>
    <mergeCell ref="G39:G40"/>
    <mergeCell ref="Q35:Q36"/>
    <mergeCell ref="K35:K36"/>
    <mergeCell ref="K29:K30"/>
    <mergeCell ref="G19:G20"/>
    <mergeCell ref="H27:H28"/>
    <mergeCell ref="L15:L16"/>
    <mergeCell ref="M15:M16"/>
    <mergeCell ref="N17:N18"/>
    <mergeCell ref="L25:L26"/>
    <mergeCell ref="M25:M26"/>
    <mergeCell ref="H17:H18"/>
    <mergeCell ref="N15:N16"/>
    <mergeCell ref="P17:P18"/>
    <mergeCell ref="Q17:Q18"/>
    <mergeCell ref="S17:S18"/>
    <mergeCell ref="S19:S20"/>
    <mergeCell ref="T15:T16"/>
    <mergeCell ref="Y15:Y16"/>
    <mergeCell ref="Y17:Y18"/>
    <mergeCell ref="Y19:Y20"/>
    <mergeCell ref="Y21:Y22"/>
    <mergeCell ref="Y23:Y24"/>
    <mergeCell ref="Y25:Y26"/>
    <mergeCell ref="T25:T26"/>
    <mergeCell ref="Y29:Y30"/>
    <mergeCell ref="U23:U24"/>
    <mergeCell ref="X31:X32"/>
    <mergeCell ref="V27:V28"/>
    <mergeCell ref="U15:U16"/>
    <mergeCell ref="U17:U18"/>
    <mergeCell ref="U19:U20"/>
    <mergeCell ref="U21:U22"/>
    <mergeCell ref="U25:U26"/>
    <mergeCell ref="U27:U28"/>
    <mergeCell ref="U29:U30"/>
    <mergeCell ref="X15:X16"/>
    <mergeCell ref="V29:V30"/>
    <mergeCell ref="V15:V16"/>
    <mergeCell ref="V17:V18"/>
    <mergeCell ref="X17:X18"/>
    <mergeCell ref="V23:V24"/>
    <mergeCell ref="V21:V22"/>
    <mergeCell ref="V19:V20"/>
    <mergeCell ref="V31:V32"/>
    <mergeCell ref="X19:X20"/>
    <mergeCell ref="X21:X22"/>
    <mergeCell ref="X23:X24"/>
    <mergeCell ref="W15:W57"/>
    <mergeCell ref="Y41:Y42"/>
    <mergeCell ref="X41:X42"/>
    <mergeCell ref="X43:X44"/>
    <mergeCell ref="X49:X50"/>
    <mergeCell ref="Y55:Y56"/>
    <mergeCell ref="R43:R44"/>
    <mergeCell ref="R49:R50"/>
    <mergeCell ref="U41:U42"/>
    <mergeCell ref="X37:X38"/>
    <mergeCell ref="S43:S44"/>
    <mergeCell ref="S37:S38"/>
    <mergeCell ref="Y51:Y52"/>
    <mergeCell ref="U49:U50"/>
    <mergeCell ref="X51:X52"/>
    <mergeCell ref="U53:U54"/>
    <mergeCell ref="R41:R42"/>
    <mergeCell ref="R39:R40"/>
    <mergeCell ref="S39:S40"/>
    <mergeCell ref="S41:S42"/>
    <mergeCell ref="U37:U38"/>
    <mergeCell ref="U39:U40"/>
    <mergeCell ref="U43:U44"/>
    <mergeCell ref="R37:R38"/>
    <mergeCell ref="M33:M34"/>
    <mergeCell ref="N35:N36"/>
    <mergeCell ref="M35:M36"/>
    <mergeCell ref="M37:M38"/>
    <mergeCell ref="N33:N34"/>
    <mergeCell ref="G35:G36"/>
    <mergeCell ref="G37:G38"/>
    <mergeCell ref="H39:H40"/>
    <mergeCell ref="K31:K32"/>
    <mergeCell ref="K33:K34"/>
    <mergeCell ref="K37:K38"/>
    <mergeCell ref="N37:N38"/>
    <mergeCell ref="N39:N40"/>
    <mergeCell ref="Y64:Y65"/>
    <mergeCell ref="Y33:Y34"/>
    <mergeCell ref="Y35:Y36"/>
    <mergeCell ref="Y37:Y38"/>
    <mergeCell ref="Y39:Y40"/>
    <mergeCell ref="V39:V40"/>
    <mergeCell ref="V37:V38"/>
    <mergeCell ref="V35:V36"/>
    <mergeCell ref="V33:V34"/>
    <mergeCell ref="V41:V42"/>
    <mergeCell ref="X45:X46"/>
    <mergeCell ref="X47:X48"/>
    <mergeCell ref="Y45:Y46"/>
    <mergeCell ref="Y47:Y48"/>
    <mergeCell ref="X33:X34"/>
    <mergeCell ref="X35:X36"/>
    <mergeCell ref="Y58:Y59"/>
    <mergeCell ref="S58:X59"/>
    <mergeCell ref="S53:S54"/>
    <mergeCell ref="S49:S50"/>
    <mergeCell ref="S51:S52"/>
    <mergeCell ref="Y61:Y62"/>
    <mergeCell ref="Y43:Y44"/>
    <mergeCell ref="Y49:Y50"/>
    <mergeCell ref="Q64:Q65"/>
    <mergeCell ref="J64:O65"/>
    <mergeCell ref="X25:X26"/>
    <mergeCell ref="X27:X28"/>
    <mergeCell ref="H37:H38"/>
    <mergeCell ref="H35:H36"/>
    <mergeCell ref="V51:V52"/>
    <mergeCell ref="V49:V50"/>
    <mergeCell ref="X29:X30"/>
    <mergeCell ref="V43:V44"/>
    <mergeCell ref="X39:X40"/>
    <mergeCell ref="N43:N44"/>
    <mergeCell ref="N49:N50"/>
    <mergeCell ref="N51:N52"/>
    <mergeCell ref="R51:R52"/>
    <mergeCell ref="Q45:Q46"/>
    <mergeCell ref="Q47:Q48"/>
    <mergeCell ref="N45:N46"/>
    <mergeCell ref="N47:N48"/>
    <mergeCell ref="P45:P46"/>
    <mergeCell ref="P47:P48"/>
    <mergeCell ref="L29:L30"/>
    <mergeCell ref="M29:M30"/>
    <mergeCell ref="N31:N32"/>
    <mergeCell ref="A45:A46"/>
    <mergeCell ref="A47:A48"/>
    <mergeCell ref="D27:D28"/>
    <mergeCell ref="D29:D30"/>
    <mergeCell ref="D53:D54"/>
    <mergeCell ref="B33:B34"/>
    <mergeCell ref="D35:D36"/>
    <mergeCell ref="A41:A42"/>
    <mergeCell ref="A39:A40"/>
    <mergeCell ref="A43:A44"/>
    <mergeCell ref="A35:A36"/>
    <mergeCell ref="A37:A38"/>
    <mergeCell ref="A29:A30"/>
    <mergeCell ref="B45:B46"/>
    <mergeCell ref="D39:D40"/>
    <mergeCell ref="B41:B42"/>
    <mergeCell ref="A33:A34"/>
    <mergeCell ref="B51:B52"/>
    <mergeCell ref="Z23:Z24"/>
    <mergeCell ref="Z11:Z14"/>
    <mergeCell ref="Z15:Z16"/>
    <mergeCell ref="Z17:Z18"/>
    <mergeCell ref="Z19:Z20"/>
    <mergeCell ref="Z21:Z22"/>
    <mergeCell ref="H23:H24"/>
    <mergeCell ref="R45:R46"/>
    <mergeCell ref="R47:R48"/>
    <mergeCell ref="M31:M32"/>
    <mergeCell ref="N41:N42"/>
    <mergeCell ref="P43:P44"/>
    <mergeCell ref="P39:P40"/>
    <mergeCell ref="Q43:Q44"/>
    <mergeCell ref="T27:T28"/>
    <mergeCell ref="T29:T30"/>
    <mergeCell ref="P41:P42"/>
    <mergeCell ref="Q31:Q32"/>
    <mergeCell ref="P27:P28"/>
    <mergeCell ref="P29:P30"/>
    <mergeCell ref="Q29:Q30"/>
    <mergeCell ref="Q33:Q34"/>
    <mergeCell ref="Q39:Q40"/>
    <mergeCell ref="Q41:Q42"/>
    <mergeCell ref="H61:H62"/>
    <mergeCell ref="J58:O59"/>
    <mergeCell ref="J61:O62"/>
    <mergeCell ref="H58:H59"/>
    <mergeCell ref="V45:V46"/>
    <mergeCell ref="V47:V48"/>
    <mergeCell ref="S45:S46"/>
    <mergeCell ref="B37:B38"/>
    <mergeCell ref="D33:D34"/>
    <mergeCell ref="B35:B36"/>
    <mergeCell ref="Q49:Q50"/>
    <mergeCell ref="Q51:Q52"/>
    <mergeCell ref="Q53:Q54"/>
    <mergeCell ref="P55:P56"/>
    <mergeCell ref="K55:K56"/>
    <mergeCell ref="Q58:Q59"/>
    <mergeCell ref="Q55:Q56"/>
    <mergeCell ref="O55:O57"/>
    <mergeCell ref="Q37:Q38"/>
    <mergeCell ref="P37:P38"/>
    <mergeCell ref="S33:S34"/>
    <mergeCell ref="S35:S36"/>
    <mergeCell ref="P33:P34"/>
    <mergeCell ref="P35:P36"/>
    <mergeCell ref="Z39:Z40"/>
    <mergeCell ref="Z33:Z34"/>
    <mergeCell ref="Z35:Z36"/>
    <mergeCell ref="Z29:Z30"/>
    <mergeCell ref="Z31:Z32"/>
    <mergeCell ref="Z25:Z26"/>
    <mergeCell ref="Z27:Z28"/>
    <mergeCell ref="K45:K46"/>
    <mergeCell ref="H29:H30"/>
    <mergeCell ref="H31:H32"/>
    <mergeCell ref="I39:I40"/>
    <mergeCell ref="S27:S28"/>
    <mergeCell ref="S29:S30"/>
    <mergeCell ref="S31:S32"/>
    <mergeCell ref="Y31:Y32"/>
    <mergeCell ref="U31:U32"/>
    <mergeCell ref="Y27:Y28"/>
    <mergeCell ref="V25:V26"/>
    <mergeCell ref="U33:U34"/>
    <mergeCell ref="U35:U36"/>
    <mergeCell ref="S25:S26"/>
    <mergeCell ref="R27:R28"/>
    <mergeCell ref="R29:R30"/>
    <mergeCell ref="K41:K42"/>
    <mergeCell ref="Y67:Z68"/>
    <mergeCell ref="A67:X68"/>
    <mergeCell ref="Z58:Z59"/>
    <mergeCell ref="L23:L24"/>
    <mergeCell ref="Z53:Z54"/>
    <mergeCell ref="Z49:Z50"/>
    <mergeCell ref="Z51:Z52"/>
    <mergeCell ref="Z45:Z46"/>
    <mergeCell ref="Z47:Z48"/>
    <mergeCell ref="H64:H65"/>
    <mergeCell ref="S47:S48"/>
    <mergeCell ref="U45:U46"/>
    <mergeCell ref="U47:U48"/>
    <mergeCell ref="Q61:Q62"/>
    <mergeCell ref="V55:V56"/>
    <mergeCell ref="N55:N56"/>
    <mergeCell ref="R53:R54"/>
    <mergeCell ref="P49:P50"/>
    <mergeCell ref="P51:P52"/>
    <mergeCell ref="U51:U52"/>
    <mergeCell ref="X55:X56"/>
    <mergeCell ref="Z41:Z42"/>
    <mergeCell ref="Z43:Z44"/>
    <mergeCell ref="Z37:Z38"/>
  </mergeCells>
  <pageMargins left="0.7" right="0.7" top="0.75" bottom="0.75" header="0.3" footer="0.3"/>
  <pageSetup scale="3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AC38"/>
  <sheetViews>
    <sheetView showGridLines="0" tabSelected="1" view="pageBreakPreview" zoomScale="60" zoomScaleNormal="80" workbookViewId="0">
      <selection activeCell="G10" sqref="G10"/>
    </sheetView>
  </sheetViews>
  <sheetFormatPr baseColWidth="10" defaultRowHeight="14.25" x14ac:dyDescent="0.45"/>
  <cols>
    <col min="1" max="1" width="14.73046875" customWidth="1"/>
    <col min="2" max="2" width="18.73046875" customWidth="1"/>
    <col min="3" max="3" width="16.46484375" customWidth="1"/>
    <col min="4" max="4" width="23.46484375" customWidth="1"/>
    <col min="5" max="5" width="18" customWidth="1"/>
    <col min="6" max="6" width="51.06640625" customWidth="1"/>
    <col min="7" max="7" width="50.265625" customWidth="1"/>
    <col min="8" max="8" width="32" customWidth="1"/>
    <col min="9" max="9" width="19.265625" customWidth="1"/>
    <col min="10" max="10" width="17.86328125" customWidth="1"/>
    <col min="11" max="11" width="17.265625" customWidth="1"/>
    <col min="12" max="12" width="26.265625" customWidth="1"/>
    <col min="13" max="13" width="48.73046875" customWidth="1"/>
    <col min="14" max="14" width="15.6640625" customWidth="1"/>
    <col min="15" max="15" width="17.73046875" customWidth="1"/>
    <col min="16" max="16" width="39.59765625" customWidth="1"/>
    <col min="17" max="17" width="28.73046875" customWidth="1"/>
    <col min="18" max="18" width="24.06640625" customWidth="1"/>
    <col min="19" max="19" width="39.796875" customWidth="1"/>
    <col min="20" max="20" width="25.06640625" customWidth="1"/>
  </cols>
  <sheetData>
    <row r="8" spans="1:29" ht="45" x14ac:dyDescent="0.45">
      <c r="A8" s="19" t="s">
        <v>41</v>
      </c>
      <c r="B8" s="20" t="s">
        <v>105</v>
      </c>
      <c r="C8" s="20" t="s">
        <v>106</v>
      </c>
      <c r="D8" s="20" t="s">
        <v>107</v>
      </c>
      <c r="E8" s="20" t="s">
        <v>42</v>
      </c>
      <c r="F8" s="20" t="s">
        <v>108</v>
      </c>
      <c r="G8" s="20" t="s">
        <v>43</v>
      </c>
      <c r="H8" s="20" t="s">
        <v>44</v>
      </c>
      <c r="I8" s="20" t="s">
        <v>45</v>
      </c>
      <c r="J8" s="20" t="s">
        <v>46</v>
      </c>
      <c r="K8" s="20" t="s">
        <v>47</v>
      </c>
      <c r="L8" s="20" t="s">
        <v>48</v>
      </c>
      <c r="M8" s="20" t="s">
        <v>49</v>
      </c>
      <c r="N8" s="20" t="s">
        <v>60</v>
      </c>
      <c r="O8" s="20" t="s">
        <v>50</v>
      </c>
      <c r="P8" s="20" t="s">
        <v>51</v>
      </c>
      <c r="Q8" s="20" t="s">
        <v>109</v>
      </c>
      <c r="R8" s="20" t="s">
        <v>110</v>
      </c>
      <c r="S8" s="20" t="s">
        <v>52</v>
      </c>
      <c r="T8" s="20" t="s">
        <v>111</v>
      </c>
      <c r="U8" s="13"/>
      <c r="V8" s="13"/>
      <c r="W8" s="13"/>
      <c r="X8" s="13"/>
      <c r="Y8" s="13"/>
      <c r="Z8" s="13"/>
      <c r="AA8" s="13"/>
      <c r="AB8" s="13"/>
      <c r="AC8" s="13"/>
    </row>
    <row r="9" spans="1:29" ht="15" customHeight="1" x14ac:dyDescent="0.45">
      <c r="A9" s="3"/>
      <c r="B9" s="3"/>
      <c r="C9" s="3"/>
      <c r="D9" s="3"/>
      <c r="E9" s="3"/>
      <c r="F9" s="3"/>
      <c r="G9" s="3"/>
      <c r="H9" s="3"/>
      <c r="I9" s="3"/>
      <c r="J9" s="3"/>
      <c r="K9" s="3"/>
      <c r="L9" s="3"/>
      <c r="M9" s="3"/>
      <c r="N9" s="3"/>
      <c r="O9" s="3"/>
      <c r="P9" s="3"/>
      <c r="Q9" s="3"/>
      <c r="R9" s="3"/>
      <c r="S9" s="3"/>
      <c r="T9" s="3"/>
      <c r="U9" s="14"/>
      <c r="V9" s="14"/>
      <c r="W9" s="14"/>
      <c r="X9" s="14"/>
      <c r="Y9" s="14"/>
      <c r="Z9" s="14"/>
      <c r="AA9" s="14"/>
      <c r="AB9" s="14"/>
      <c r="AC9" s="14"/>
    </row>
    <row r="10" spans="1:29" ht="103.5" customHeight="1" x14ac:dyDescent="0.45">
      <c r="A10" s="89" t="s">
        <v>112</v>
      </c>
      <c r="B10" s="115">
        <v>43838</v>
      </c>
      <c r="C10" s="115" t="s">
        <v>113</v>
      </c>
      <c r="D10" s="115" t="s">
        <v>114</v>
      </c>
      <c r="E10" s="112" t="s">
        <v>115</v>
      </c>
      <c r="F10" s="112" t="s">
        <v>116</v>
      </c>
      <c r="G10" s="37" t="s">
        <v>117</v>
      </c>
      <c r="H10" s="37" t="s">
        <v>146</v>
      </c>
      <c r="I10" s="116">
        <v>43826</v>
      </c>
      <c r="J10" s="113">
        <v>107299999.5</v>
      </c>
      <c r="K10" s="37" t="s">
        <v>156</v>
      </c>
      <c r="L10" s="87" t="s">
        <v>157</v>
      </c>
      <c r="M10" s="37" t="s">
        <v>178</v>
      </c>
      <c r="N10" s="38">
        <v>0</v>
      </c>
      <c r="O10" s="87">
        <v>0.1817</v>
      </c>
      <c r="P10" s="37" t="s">
        <v>190</v>
      </c>
      <c r="Q10" s="37" t="s">
        <v>191</v>
      </c>
      <c r="R10" s="37" t="s">
        <v>192</v>
      </c>
      <c r="S10" s="37" t="s">
        <v>178</v>
      </c>
      <c r="T10" s="37"/>
      <c r="U10" s="22"/>
      <c r="V10" s="15"/>
      <c r="W10" s="15"/>
      <c r="X10" s="15"/>
      <c r="Y10" s="15"/>
      <c r="Z10" s="15"/>
      <c r="AA10" s="15"/>
      <c r="AB10" s="15"/>
      <c r="AC10" s="15"/>
    </row>
    <row r="11" spans="1:29" ht="150.4" customHeight="1" x14ac:dyDescent="0.45">
      <c r="A11" s="89" t="s">
        <v>118</v>
      </c>
      <c r="B11" s="115">
        <v>43843</v>
      </c>
      <c r="C11" s="115" t="s">
        <v>113</v>
      </c>
      <c r="D11" s="115" t="s">
        <v>119</v>
      </c>
      <c r="E11" s="37"/>
      <c r="F11" s="37" t="s">
        <v>120</v>
      </c>
      <c r="G11" s="37" t="s">
        <v>117</v>
      </c>
      <c r="H11" s="37" t="s">
        <v>146</v>
      </c>
      <c r="I11" s="116">
        <v>43826</v>
      </c>
      <c r="J11" s="113">
        <v>49324768.020000003</v>
      </c>
      <c r="K11" s="37" t="s">
        <v>158</v>
      </c>
      <c r="L11" s="37" t="s">
        <v>159</v>
      </c>
      <c r="M11" s="37" t="s">
        <v>179</v>
      </c>
      <c r="N11" s="38">
        <v>0</v>
      </c>
      <c r="O11" s="87">
        <v>9.2999999999999999E-2</v>
      </c>
      <c r="P11" s="30" t="s">
        <v>193</v>
      </c>
      <c r="Q11" s="30" t="s">
        <v>191</v>
      </c>
      <c r="R11" s="30" t="s">
        <v>194</v>
      </c>
      <c r="S11" s="30"/>
      <c r="T11" s="37"/>
    </row>
    <row r="12" spans="1:29" ht="185.25" customHeight="1" x14ac:dyDescent="0.45">
      <c r="A12" s="89" t="s">
        <v>221</v>
      </c>
      <c r="B12" s="115">
        <v>43844</v>
      </c>
      <c r="C12" s="115" t="s">
        <v>113</v>
      </c>
      <c r="D12" s="115" t="s">
        <v>119</v>
      </c>
      <c r="E12" s="37"/>
      <c r="F12" s="37" t="s">
        <v>121</v>
      </c>
      <c r="G12" s="37" t="s">
        <v>141</v>
      </c>
      <c r="H12" s="37" t="s">
        <v>146</v>
      </c>
      <c r="I12" s="116">
        <v>43819</v>
      </c>
      <c r="J12" s="113">
        <v>29738356.620000001</v>
      </c>
      <c r="K12" s="37" t="s">
        <v>160</v>
      </c>
      <c r="L12" s="87" t="s">
        <v>161</v>
      </c>
      <c r="M12" s="117" t="s">
        <v>179</v>
      </c>
      <c r="N12" s="38">
        <v>0</v>
      </c>
      <c r="O12" s="87">
        <v>0.10150000000000001</v>
      </c>
      <c r="P12" s="30" t="s">
        <v>195</v>
      </c>
      <c r="Q12" s="30" t="s">
        <v>191</v>
      </c>
      <c r="R12" s="30" t="s">
        <v>196</v>
      </c>
      <c r="S12" s="30"/>
      <c r="T12" s="37"/>
    </row>
    <row r="13" spans="1:29" ht="156.75" x14ac:dyDescent="0.45">
      <c r="A13" s="89" t="s">
        <v>222</v>
      </c>
      <c r="B13" s="115">
        <v>43845</v>
      </c>
      <c r="C13" s="115" t="s">
        <v>113</v>
      </c>
      <c r="D13" s="115" t="s">
        <v>119</v>
      </c>
      <c r="E13" s="37"/>
      <c r="F13" s="37" t="s">
        <v>122</v>
      </c>
      <c r="G13" s="37" t="s">
        <v>142</v>
      </c>
      <c r="H13" s="30" t="s">
        <v>146</v>
      </c>
      <c r="I13" s="116">
        <v>43819</v>
      </c>
      <c r="J13" s="113">
        <v>2561059</v>
      </c>
      <c r="K13" s="37" t="s">
        <v>160</v>
      </c>
      <c r="L13" s="37" t="s">
        <v>161</v>
      </c>
      <c r="M13" s="37" t="s">
        <v>180</v>
      </c>
      <c r="N13" s="38">
        <v>0</v>
      </c>
      <c r="O13" s="87">
        <v>3.5700000000000003E-2</v>
      </c>
      <c r="P13" s="30" t="s">
        <v>197</v>
      </c>
      <c r="Q13" s="30" t="s">
        <v>191</v>
      </c>
      <c r="R13" s="30" t="s">
        <v>196</v>
      </c>
      <c r="S13" s="30"/>
      <c r="T13" s="37"/>
    </row>
    <row r="14" spans="1:29" ht="142.5" x14ac:dyDescent="0.45">
      <c r="A14" s="89" t="s">
        <v>223</v>
      </c>
      <c r="B14" s="115">
        <v>43845</v>
      </c>
      <c r="C14" s="115" t="s">
        <v>113</v>
      </c>
      <c r="D14" s="115" t="s">
        <v>119</v>
      </c>
      <c r="E14" s="37"/>
      <c r="F14" s="37" t="s">
        <v>123</v>
      </c>
      <c r="G14" s="37" t="s">
        <v>143</v>
      </c>
      <c r="H14" s="30" t="s">
        <v>146</v>
      </c>
      <c r="I14" s="116">
        <v>43819</v>
      </c>
      <c r="J14" s="113">
        <v>300000000</v>
      </c>
      <c r="K14" s="37" t="s">
        <v>162</v>
      </c>
      <c r="L14" s="37" t="s">
        <v>163</v>
      </c>
      <c r="M14" s="117" t="s">
        <v>181</v>
      </c>
      <c r="N14" s="38">
        <v>0</v>
      </c>
      <c r="O14" s="87">
        <v>4.3099999999999999E-2</v>
      </c>
      <c r="P14" s="30" t="s">
        <v>198</v>
      </c>
      <c r="Q14" s="30" t="s">
        <v>191</v>
      </c>
      <c r="R14" s="30" t="s">
        <v>199</v>
      </c>
      <c r="S14" s="30"/>
      <c r="T14" s="37"/>
    </row>
    <row r="15" spans="1:29" ht="54" customHeight="1" x14ac:dyDescent="0.45">
      <c r="A15" s="89" t="s">
        <v>124</v>
      </c>
      <c r="B15" s="115">
        <v>43853</v>
      </c>
      <c r="C15" s="115" t="s">
        <v>113</v>
      </c>
      <c r="D15" s="115" t="s">
        <v>119</v>
      </c>
      <c r="E15" s="37" t="s">
        <v>125</v>
      </c>
      <c r="F15" s="37" t="s">
        <v>126</v>
      </c>
      <c r="G15" s="37" t="s">
        <v>144</v>
      </c>
      <c r="H15" s="30" t="s">
        <v>147</v>
      </c>
      <c r="I15" s="116">
        <v>43850</v>
      </c>
      <c r="J15" s="113">
        <v>2300000000</v>
      </c>
      <c r="K15" s="37"/>
      <c r="L15" s="114"/>
      <c r="M15" s="117" t="s">
        <v>182</v>
      </c>
      <c r="N15" s="38"/>
      <c r="O15" s="87"/>
      <c r="P15" s="30"/>
      <c r="Q15" s="30"/>
      <c r="R15" s="30"/>
      <c r="S15" s="117" t="s">
        <v>182</v>
      </c>
      <c r="T15" s="37"/>
    </row>
    <row r="16" spans="1:29" ht="59.65" customHeight="1" x14ac:dyDescent="0.45">
      <c r="A16" s="89" t="s">
        <v>127</v>
      </c>
      <c r="B16" s="115">
        <v>43854</v>
      </c>
      <c r="C16" s="115" t="s">
        <v>113</v>
      </c>
      <c r="D16" s="115" t="s">
        <v>119</v>
      </c>
      <c r="E16" s="37"/>
      <c r="F16" s="37" t="s">
        <v>128</v>
      </c>
      <c r="G16" s="37" t="s">
        <v>144</v>
      </c>
      <c r="H16" s="30" t="s">
        <v>148</v>
      </c>
      <c r="I16" s="116">
        <v>43854</v>
      </c>
      <c r="J16" s="113">
        <v>1000000000</v>
      </c>
      <c r="K16" s="37" t="s">
        <v>164</v>
      </c>
      <c r="L16" s="114" t="s">
        <v>165</v>
      </c>
      <c r="M16" s="117" t="s">
        <v>183</v>
      </c>
      <c r="N16" s="38">
        <v>0</v>
      </c>
      <c r="O16" s="87">
        <v>1.4200000000000001E-2</v>
      </c>
      <c r="P16" s="30" t="s">
        <v>200</v>
      </c>
      <c r="Q16" s="30" t="s">
        <v>201</v>
      </c>
      <c r="R16" s="30" t="s">
        <v>202</v>
      </c>
      <c r="S16" s="30"/>
      <c r="T16" s="37"/>
    </row>
    <row r="17" spans="1:21" ht="57" customHeight="1" x14ac:dyDescent="0.45">
      <c r="A17" s="89" t="s">
        <v>129</v>
      </c>
      <c r="B17" s="115">
        <v>43854</v>
      </c>
      <c r="C17" s="115" t="s">
        <v>113</v>
      </c>
      <c r="D17" s="115" t="s">
        <v>119</v>
      </c>
      <c r="E17" s="37"/>
      <c r="F17" s="37" t="s">
        <v>128</v>
      </c>
      <c r="G17" s="37" t="s">
        <v>144</v>
      </c>
      <c r="H17" s="30" t="s">
        <v>149</v>
      </c>
      <c r="I17" s="116">
        <v>43854</v>
      </c>
      <c r="J17" s="113">
        <v>882581089.62</v>
      </c>
      <c r="K17" s="37" t="s">
        <v>164</v>
      </c>
      <c r="L17" s="114" t="s">
        <v>166</v>
      </c>
      <c r="M17" s="117" t="s">
        <v>183</v>
      </c>
      <c r="N17" s="38">
        <v>0</v>
      </c>
      <c r="O17" s="87">
        <v>1.2500000000000001E-2</v>
      </c>
      <c r="P17" s="30" t="s">
        <v>203</v>
      </c>
      <c r="Q17" s="30" t="s">
        <v>201</v>
      </c>
      <c r="R17" s="30" t="s">
        <v>202</v>
      </c>
      <c r="S17" s="30"/>
      <c r="T17" s="37"/>
    </row>
    <row r="18" spans="1:21" ht="142.5" x14ac:dyDescent="0.45">
      <c r="A18" s="89" t="s">
        <v>130</v>
      </c>
      <c r="B18" s="115">
        <v>43860</v>
      </c>
      <c r="C18" s="115" t="s">
        <v>113</v>
      </c>
      <c r="D18" s="115" t="s">
        <v>119</v>
      </c>
      <c r="E18" s="37"/>
      <c r="F18" s="37" t="s">
        <v>131</v>
      </c>
      <c r="G18" s="37" t="s">
        <v>145</v>
      </c>
      <c r="H18" s="30" t="s">
        <v>150</v>
      </c>
      <c r="I18" s="116">
        <v>43819</v>
      </c>
      <c r="J18" s="113">
        <v>2000000</v>
      </c>
      <c r="K18" s="37" t="s">
        <v>167</v>
      </c>
      <c r="L18" s="114">
        <v>1.2500000000000001E-2</v>
      </c>
      <c r="M18" s="117" t="s">
        <v>181</v>
      </c>
      <c r="N18" s="38">
        <v>0</v>
      </c>
      <c r="O18" s="87">
        <v>4.2599999999999999E-2</v>
      </c>
      <c r="P18" s="30" t="s">
        <v>204</v>
      </c>
      <c r="Q18" s="30" t="s">
        <v>191</v>
      </c>
      <c r="R18" s="30" t="s">
        <v>205</v>
      </c>
      <c r="S18" s="30"/>
      <c r="T18" s="37"/>
    </row>
    <row r="19" spans="1:21" ht="115.5" customHeight="1" x14ac:dyDescent="0.45">
      <c r="A19" s="89" t="s">
        <v>132</v>
      </c>
      <c r="B19" s="115">
        <v>43880</v>
      </c>
      <c r="C19" s="115" t="s">
        <v>133</v>
      </c>
      <c r="D19" s="115" t="s">
        <v>119</v>
      </c>
      <c r="E19" s="37"/>
      <c r="F19" s="37" t="s">
        <v>134</v>
      </c>
      <c r="G19" s="37" t="s">
        <v>70</v>
      </c>
      <c r="H19" s="30" t="s">
        <v>151</v>
      </c>
      <c r="I19" s="116" t="s">
        <v>152</v>
      </c>
      <c r="J19" s="113">
        <v>89000000</v>
      </c>
      <c r="K19" s="37" t="s">
        <v>168</v>
      </c>
      <c r="L19" s="114" t="s">
        <v>169</v>
      </c>
      <c r="M19" s="117" t="s">
        <v>184</v>
      </c>
      <c r="N19" s="38">
        <v>0</v>
      </c>
      <c r="O19" s="87">
        <v>0</v>
      </c>
      <c r="P19" s="30" t="s">
        <v>206</v>
      </c>
      <c r="Q19" s="30" t="s">
        <v>207</v>
      </c>
      <c r="R19" s="30" t="s">
        <v>208</v>
      </c>
      <c r="S19" s="30"/>
      <c r="T19" s="37"/>
    </row>
    <row r="20" spans="1:21" ht="69.400000000000006" customHeight="1" x14ac:dyDescent="0.45">
      <c r="A20" s="89" t="s">
        <v>135</v>
      </c>
      <c r="B20" s="115">
        <v>43881</v>
      </c>
      <c r="C20" s="115" t="s">
        <v>133</v>
      </c>
      <c r="D20" s="115" t="s">
        <v>119</v>
      </c>
      <c r="E20" s="37"/>
      <c r="F20" s="37" t="s">
        <v>136</v>
      </c>
      <c r="G20" s="37" t="s">
        <v>141</v>
      </c>
      <c r="H20" s="30" t="s">
        <v>153</v>
      </c>
      <c r="I20" s="116">
        <v>43873</v>
      </c>
      <c r="J20" s="113">
        <v>16200000</v>
      </c>
      <c r="K20" s="37" t="s">
        <v>168</v>
      </c>
      <c r="L20" s="114" t="s">
        <v>170</v>
      </c>
      <c r="M20" s="117" t="s">
        <v>185</v>
      </c>
      <c r="N20" s="38" t="s">
        <v>186</v>
      </c>
      <c r="O20" s="87">
        <v>0</v>
      </c>
      <c r="P20" s="30" t="s">
        <v>209</v>
      </c>
      <c r="Q20" s="30" t="s">
        <v>210</v>
      </c>
      <c r="R20" s="30" t="s">
        <v>211</v>
      </c>
      <c r="S20" s="117" t="s">
        <v>185</v>
      </c>
      <c r="T20" s="117"/>
    </row>
    <row r="21" spans="1:21" ht="132.4" customHeight="1" x14ac:dyDescent="0.45">
      <c r="A21" s="89" t="s">
        <v>124</v>
      </c>
      <c r="B21" s="115">
        <v>43886</v>
      </c>
      <c r="C21" s="115" t="s">
        <v>113</v>
      </c>
      <c r="D21" s="115" t="s">
        <v>119</v>
      </c>
      <c r="E21" s="37"/>
      <c r="F21" s="37" t="s">
        <v>126</v>
      </c>
      <c r="G21" s="37" t="s">
        <v>144</v>
      </c>
      <c r="H21" s="30" t="s">
        <v>147</v>
      </c>
      <c r="I21" s="116">
        <v>43885</v>
      </c>
      <c r="J21" s="113">
        <v>2300000000</v>
      </c>
      <c r="K21" s="37" t="s">
        <v>164</v>
      </c>
      <c r="L21" s="114" t="s">
        <v>171</v>
      </c>
      <c r="M21" s="117" t="s">
        <v>187</v>
      </c>
      <c r="N21" s="38" t="s">
        <v>188</v>
      </c>
      <c r="O21" s="87">
        <v>0.18759999999999999</v>
      </c>
      <c r="P21" s="30" t="s">
        <v>212</v>
      </c>
      <c r="Q21" s="30"/>
      <c r="R21" s="30" t="s">
        <v>213</v>
      </c>
      <c r="S21" s="117" t="s">
        <v>187</v>
      </c>
      <c r="T21" s="37"/>
    </row>
    <row r="22" spans="1:21" ht="112.5" customHeight="1" x14ac:dyDescent="0.45">
      <c r="A22" s="89" t="s">
        <v>127</v>
      </c>
      <c r="B22" s="115">
        <v>43888</v>
      </c>
      <c r="C22" s="115" t="s">
        <v>113</v>
      </c>
      <c r="D22" s="115" t="s">
        <v>119</v>
      </c>
      <c r="E22" s="37"/>
      <c r="F22" s="37" t="s">
        <v>126</v>
      </c>
      <c r="G22" s="37" t="s">
        <v>144</v>
      </c>
      <c r="H22" s="30" t="s">
        <v>148</v>
      </c>
      <c r="I22" s="116">
        <v>43887</v>
      </c>
      <c r="J22" s="113">
        <v>1000000000</v>
      </c>
      <c r="K22" s="37" t="s">
        <v>172</v>
      </c>
      <c r="L22" s="114" t="s">
        <v>173</v>
      </c>
      <c r="M22" s="117" t="s">
        <v>189</v>
      </c>
      <c r="N22" s="38">
        <v>0</v>
      </c>
      <c r="O22" s="87">
        <v>1.4200000000000001E-2</v>
      </c>
      <c r="P22" s="30" t="s">
        <v>200</v>
      </c>
      <c r="Q22" s="30"/>
      <c r="R22" s="30" t="s">
        <v>214</v>
      </c>
      <c r="S22" s="117" t="s">
        <v>189</v>
      </c>
      <c r="T22" s="37"/>
      <c r="U22" s="65"/>
    </row>
    <row r="23" spans="1:21" ht="228" x14ac:dyDescent="0.45">
      <c r="A23" s="89" t="s">
        <v>129</v>
      </c>
      <c r="B23" s="115">
        <v>43888</v>
      </c>
      <c r="C23" s="115" t="s">
        <v>113</v>
      </c>
      <c r="D23" s="115" t="s">
        <v>119</v>
      </c>
      <c r="E23" s="37"/>
      <c r="F23" s="37" t="s">
        <v>126</v>
      </c>
      <c r="G23" s="37" t="s">
        <v>144</v>
      </c>
      <c r="H23" s="30" t="s">
        <v>154</v>
      </c>
      <c r="I23" s="116">
        <v>43887</v>
      </c>
      <c r="J23" s="113">
        <v>882581089.62</v>
      </c>
      <c r="K23" s="37" t="s">
        <v>172</v>
      </c>
      <c r="L23" s="37" t="s">
        <v>174</v>
      </c>
      <c r="M23" s="117" t="s">
        <v>189</v>
      </c>
      <c r="N23" s="38">
        <v>0</v>
      </c>
      <c r="O23" s="87">
        <v>1.2500000000000001E-2</v>
      </c>
      <c r="P23" s="30" t="s">
        <v>203</v>
      </c>
      <c r="Q23" s="30"/>
      <c r="R23" s="30" t="s">
        <v>214</v>
      </c>
      <c r="S23" s="117" t="s">
        <v>189</v>
      </c>
      <c r="T23" s="37"/>
      <c r="U23" s="65"/>
    </row>
    <row r="24" spans="1:21" ht="93" customHeight="1" x14ac:dyDescent="0.45">
      <c r="A24" s="89" t="s">
        <v>137</v>
      </c>
      <c r="B24" s="115">
        <v>43907</v>
      </c>
      <c r="C24" s="115" t="s">
        <v>113</v>
      </c>
      <c r="D24" s="115" t="s">
        <v>119</v>
      </c>
      <c r="E24" s="37" t="s">
        <v>138</v>
      </c>
      <c r="F24" s="37" t="s">
        <v>126</v>
      </c>
      <c r="G24" s="37" t="s">
        <v>144</v>
      </c>
      <c r="H24" s="30" t="s">
        <v>155</v>
      </c>
      <c r="I24" s="116">
        <v>43901</v>
      </c>
      <c r="J24" s="113">
        <v>700000000</v>
      </c>
      <c r="K24" s="37" t="s">
        <v>175</v>
      </c>
      <c r="L24" s="37" t="s">
        <v>176</v>
      </c>
      <c r="M24" s="117" t="s">
        <v>182</v>
      </c>
      <c r="N24" s="38">
        <v>0</v>
      </c>
      <c r="O24" s="87">
        <v>5.7200000000000001E-2</v>
      </c>
      <c r="P24" s="30" t="s">
        <v>215</v>
      </c>
      <c r="Q24" s="30"/>
      <c r="R24" s="30" t="s">
        <v>213</v>
      </c>
      <c r="S24" s="117" t="s">
        <v>182</v>
      </c>
      <c r="T24" s="37"/>
      <c r="U24" s="65"/>
    </row>
    <row r="25" spans="1:21" ht="109.9" customHeight="1" x14ac:dyDescent="0.45">
      <c r="A25" s="89" t="s">
        <v>139</v>
      </c>
      <c r="B25" s="115">
        <v>43909</v>
      </c>
      <c r="C25" s="115" t="s">
        <v>133</v>
      </c>
      <c r="D25" s="115" t="s">
        <v>119</v>
      </c>
      <c r="E25" s="37"/>
      <c r="F25" s="37" t="s">
        <v>140</v>
      </c>
      <c r="G25" s="37" t="s">
        <v>144</v>
      </c>
      <c r="H25" s="30" t="s">
        <v>148</v>
      </c>
      <c r="I25" s="116">
        <v>43908</v>
      </c>
      <c r="J25" s="113">
        <v>600000000</v>
      </c>
      <c r="K25" s="37" t="s">
        <v>168</v>
      </c>
      <c r="L25" s="37" t="s">
        <v>177</v>
      </c>
      <c r="M25" s="117" t="s">
        <v>184</v>
      </c>
      <c r="N25" s="38">
        <v>0</v>
      </c>
      <c r="O25" s="87">
        <v>0</v>
      </c>
      <c r="P25" s="30" t="s">
        <v>216</v>
      </c>
      <c r="Q25" s="30" t="s">
        <v>217</v>
      </c>
      <c r="R25" s="30" t="s">
        <v>218</v>
      </c>
      <c r="S25" s="30"/>
      <c r="T25" s="37"/>
      <c r="U25" s="65"/>
    </row>
    <row r="26" spans="1:21" ht="69" customHeight="1" x14ac:dyDescent="0.45">
      <c r="A26" s="89"/>
      <c r="B26" s="86"/>
      <c r="C26" s="86"/>
      <c r="D26" s="86"/>
      <c r="E26" s="32"/>
      <c r="F26" s="32"/>
      <c r="G26" s="32"/>
      <c r="H26" s="33"/>
      <c r="I26" s="28"/>
      <c r="J26" s="34"/>
      <c r="K26" s="37"/>
      <c r="L26" s="27"/>
      <c r="M26" s="47"/>
      <c r="N26" s="38"/>
      <c r="O26" s="87"/>
      <c r="P26" s="36"/>
      <c r="Q26" s="36"/>
      <c r="R26" s="36"/>
      <c r="S26" s="36"/>
      <c r="T26" s="88"/>
      <c r="U26" s="65"/>
    </row>
    <row r="27" spans="1:21" ht="74.25" customHeight="1" x14ac:dyDescent="0.45">
      <c r="A27" s="89"/>
      <c r="B27" s="86"/>
      <c r="C27" s="86"/>
      <c r="D27" s="86"/>
      <c r="E27" s="32"/>
      <c r="F27" s="32"/>
      <c r="G27" s="32"/>
      <c r="H27" s="33"/>
      <c r="I27" s="28"/>
      <c r="J27" s="34"/>
      <c r="K27" s="37"/>
      <c r="L27" s="27"/>
      <c r="M27" s="47"/>
      <c r="N27" s="38"/>
      <c r="O27" s="87"/>
      <c r="P27" s="36"/>
      <c r="Q27" s="36"/>
      <c r="R27" s="36"/>
      <c r="S27" s="36"/>
      <c r="T27" s="88"/>
      <c r="U27" s="65"/>
    </row>
    <row r="28" spans="1:21" ht="70.5" customHeight="1" x14ac:dyDescent="0.45">
      <c r="A28" s="89"/>
      <c r="B28" s="86"/>
      <c r="C28" s="86"/>
      <c r="D28" s="86"/>
      <c r="E28" s="32"/>
      <c r="F28" s="32"/>
      <c r="G28" s="32"/>
      <c r="H28" s="33"/>
      <c r="I28" s="28"/>
      <c r="J28" s="34"/>
      <c r="K28" s="37"/>
      <c r="L28" s="27"/>
      <c r="M28" s="47"/>
      <c r="N28" s="38"/>
      <c r="O28" s="87"/>
      <c r="P28" s="36"/>
      <c r="Q28" s="36"/>
      <c r="R28" s="36"/>
      <c r="S28" s="36"/>
      <c r="T28" s="88"/>
      <c r="U28" s="65"/>
    </row>
    <row r="29" spans="1:21" ht="60.75" customHeight="1" x14ac:dyDescent="0.45">
      <c r="A29" s="89"/>
      <c r="B29" s="86"/>
      <c r="C29" s="86"/>
      <c r="D29" s="86"/>
      <c r="E29" s="32"/>
      <c r="F29" s="32"/>
      <c r="G29" s="32"/>
      <c r="H29" s="33"/>
      <c r="I29" s="28"/>
      <c r="J29" s="34"/>
      <c r="K29" s="37"/>
      <c r="L29" s="31"/>
      <c r="M29" s="47"/>
      <c r="N29" s="38"/>
      <c r="O29" s="87"/>
      <c r="P29" s="36"/>
      <c r="Q29" s="36"/>
      <c r="R29" s="36"/>
      <c r="S29" s="36"/>
      <c r="T29" s="88"/>
      <c r="U29" s="65"/>
    </row>
    <row r="30" spans="1:21" ht="65.25" customHeight="1" x14ac:dyDescent="0.45">
      <c r="A30" s="89"/>
      <c r="B30" s="86"/>
      <c r="C30" s="86"/>
      <c r="D30" s="86"/>
      <c r="E30" s="32"/>
      <c r="F30" s="32"/>
      <c r="G30" s="32"/>
      <c r="H30" s="33"/>
      <c r="I30" s="28"/>
      <c r="J30" s="34"/>
      <c r="K30" s="37"/>
      <c r="L30" s="31"/>
      <c r="M30" s="47"/>
      <c r="N30" s="38"/>
      <c r="O30" s="87"/>
      <c r="P30" s="36"/>
      <c r="Q30" s="36"/>
      <c r="R30" s="36"/>
      <c r="S30" s="36"/>
      <c r="T30" s="88"/>
      <c r="U30" s="65"/>
    </row>
    <row r="31" spans="1:21" ht="75.75" customHeight="1" x14ac:dyDescent="0.45">
      <c r="A31" s="89"/>
      <c r="B31" s="86"/>
      <c r="C31" s="86"/>
      <c r="D31" s="86"/>
      <c r="E31" s="32"/>
      <c r="F31" s="32"/>
      <c r="G31" s="32"/>
      <c r="H31" s="33"/>
      <c r="I31" s="28"/>
      <c r="J31" s="34"/>
      <c r="K31" s="37"/>
      <c r="L31" s="31"/>
      <c r="M31" s="47"/>
      <c r="N31" s="38"/>
      <c r="O31" s="87"/>
      <c r="P31" s="36"/>
      <c r="Q31" s="36"/>
      <c r="R31" s="36"/>
      <c r="S31" s="36"/>
      <c r="T31" s="88"/>
      <c r="U31" s="65"/>
    </row>
    <row r="32" spans="1:21" ht="99.75" customHeight="1" x14ac:dyDescent="0.45">
      <c r="A32" s="89"/>
      <c r="B32" s="86"/>
      <c r="C32" s="86"/>
      <c r="D32" s="86"/>
      <c r="E32" s="32"/>
      <c r="F32" s="32"/>
      <c r="G32" s="32"/>
      <c r="H32" s="33"/>
      <c r="I32" s="28"/>
      <c r="J32" s="34"/>
      <c r="K32" s="37"/>
      <c r="L32" s="31"/>
      <c r="M32" s="47"/>
      <c r="N32" s="38"/>
      <c r="O32" s="87"/>
      <c r="P32" s="36"/>
      <c r="Q32" s="36"/>
      <c r="R32" s="36"/>
      <c r="S32" s="36"/>
      <c r="T32" s="47"/>
      <c r="U32" s="65"/>
    </row>
    <row r="33" spans="1:21" ht="222" customHeight="1" x14ac:dyDescent="0.45">
      <c r="A33" s="89"/>
      <c r="B33" s="86"/>
      <c r="C33" s="86"/>
      <c r="D33" s="86"/>
      <c r="E33" s="32"/>
      <c r="F33" s="32"/>
      <c r="G33" s="32"/>
      <c r="H33" s="32"/>
      <c r="I33" s="32"/>
      <c r="J33" s="32"/>
      <c r="K33" s="32"/>
      <c r="L33" s="37"/>
      <c r="M33" s="35"/>
      <c r="N33" s="37"/>
      <c r="O33" s="37"/>
      <c r="P33" s="35"/>
      <c r="Q33" s="35"/>
      <c r="R33" s="35"/>
      <c r="S33" s="35"/>
      <c r="T33" s="35"/>
      <c r="U33" s="157"/>
    </row>
    <row r="34" spans="1:21" ht="57.75" customHeight="1" x14ac:dyDescent="0.45">
      <c r="A34" s="89"/>
      <c r="B34" s="86"/>
      <c r="C34" s="86"/>
      <c r="D34" s="86"/>
      <c r="E34" s="32"/>
      <c r="F34" s="32"/>
      <c r="G34" s="32"/>
      <c r="H34" s="32"/>
      <c r="I34" s="32"/>
      <c r="J34" s="32"/>
      <c r="K34" s="32"/>
      <c r="L34" s="37"/>
      <c r="M34" s="35"/>
      <c r="N34" s="37"/>
      <c r="O34" s="37"/>
      <c r="P34" s="35"/>
      <c r="Q34" s="35"/>
      <c r="R34" s="35"/>
      <c r="S34" s="35"/>
      <c r="T34" s="35"/>
      <c r="U34" s="157"/>
    </row>
    <row r="35" spans="1:21" ht="61.5" customHeight="1" x14ac:dyDescent="0.45">
      <c r="A35" s="89"/>
      <c r="B35" s="86"/>
      <c r="C35" s="86"/>
      <c r="D35" s="86"/>
      <c r="E35" s="32"/>
      <c r="F35" s="32"/>
      <c r="G35" s="32"/>
      <c r="H35" s="32"/>
      <c r="I35" s="32"/>
      <c r="J35" s="32"/>
      <c r="K35" s="32"/>
      <c r="L35" s="87"/>
      <c r="M35" s="35"/>
      <c r="N35" s="37"/>
      <c r="O35" s="37"/>
      <c r="P35" s="35"/>
      <c r="Q35" s="35"/>
      <c r="R35" s="35"/>
      <c r="S35" s="35"/>
      <c r="T35" s="35"/>
      <c r="U35" s="157"/>
    </row>
    <row r="36" spans="1:21" ht="54.75" customHeight="1" x14ac:dyDescent="0.45">
      <c r="A36" s="89"/>
      <c r="B36" s="86"/>
      <c r="C36" s="86"/>
      <c r="D36" s="86"/>
      <c r="E36" s="32"/>
      <c r="F36" s="32"/>
      <c r="G36" s="32"/>
      <c r="H36" s="32"/>
      <c r="I36" s="32"/>
      <c r="J36" s="32"/>
      <c r="K36" s="32"/>
      <c r="L36" s="37"/>
      <c r="M36" s="35"/>
      <c r="N36" s="37"/>
      <c r="O36" s="37"/>
      <c r="P36" s="35"/>
      <c r="Q36" s="35"/>
      <c r="R36" s="35"/>
      <c r="S36" s="35"/>
      <c r="T36" s="35"/>
      <c r="U36" s="157"/>
    </row>
    <row r="37" spans="1:21" ht="15" customHeight="1" x14ac:dyDescent="0.45">
      <c r="A37" s="85"/>
      <c r="B37" s="65"/>
      <c r="C37" s="97"/>
      <c r="D37" s="97"/>
      <c r="E37" s="64"/>
      <c r="F37" s="64"/>
      <c r="G37" s="64"/>
      <c r="H37" s="67"/>
      <c r="I37" s="64"/>
      <c r="J37" s="66"/>
      <c r="K37" s="64"/>
      <c r="L37" s="68"/>
      <c r="M37" s="69"/>
      <c r="N37" s="70"/>
      <c r="O37" s="71"/>
      <c r="P37" s="70"/>
      <c r="Q37" s="70"/>
      <c r="R37" s="70"/>
      <c r="S37" s="70"/>
      <c r="T37" s="65"/>
      <c r="U37" s="65"/>
    </row>
    <row r="38" spans="1:21" ht="15" customHeight="1" x14ac:dyDescent="0.45">
      <c r="A38" s="85"/>
      <c r="B38" s="65"/>
      <c r="C38" s="97"/>
      <c r="D38" s="97"/>
      <c r="E38" s="64"/>
      <c r="F38" s="64"/>
      <c r="G38" s="64"/>
      <c r="H38" s="67"/>
      <c r="I38" s="64"/>
      <c r="J38" s="66"/>
      <c r="K38" s="64"/>
      <c r="L38" s="68"/>
      <c r="M38" s="69"/>
      <c r="N38" s="70"/>
      <c r="O38" s="71"/>
      <c r="P38" s="70"/>
      <c r="Q38" s="70"/>
      <c r="R38" s="70"/>
      <c r="S38" s="70"/>
      <c r="T38" s="65"/>
      <c r="U38" s="65"/>
    </row>
  </sheetData>
  <customSheetViews>
    <customSheetView guid="{8EA58AF3-E87D-42A9-9890-AE18CCA466EF}" scale="80">
      <selection activeCell="A11" sqref="A11"/>
    </customSheetView>
  </customSheetViews>
  <mergeCells count="1">
    <mergeCell ref="U33:U36"/>
  </mergeCells>
  <pageMargins left="0.7" right="0.7" top="0.75" bottom="0.75" header="0.3" footer="0.3"/>
  <pageSetup scale="1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FORMATO 1 </vt:lpstr>
      <vt:lpstr>FORMATO 2 </vt:lpstr>
      <vt:lpstr>FORMATO 3 </vt:lpstr>
      <vt:lpstr>FORMATO 4 </vt:lpstr>
      <vt:lpstr>FORMATO 5 </vt:lpstr>
      <vt:lpstr>FORMATO 6 </vt:lpstr>
      <vt:lpstr>FORMATO 7 </vt:lpstr>
      <vt:lpstr>'FORMATO 1 '!Área_de_impresión</vt:lpstr>
      <vt:lpstr>'FORMATO 3 '!Área_de_impresión</vt:lpstr>
      <vt:lpstr>'FORMATO 4 '!Área_de_impresión</vt:lpstr>
      <vt:lpstr>'FORMATO 5 '!Área_de_impresión</vt:lpstr>
      <vt:lpstr>'FORMATO 7 '!Área_de_impresión</vt:lpstr>
    </vt:vector>
  </TitlesOfParts>
  <Company>Secretaría de Finanzas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Andres Fabian Muñiz Olivares</cp:lastModifiedBy>
  <dcterms:created xsi:type="dcterms:W3CDTF">2016-11-16T14:49:51Z</dcterms:created>
  <dcterms:modified xsi:type="dcterms:W3CDTF">2020-05-01T16:35:56Z</dcterms:modified>
</cp:coreProperties>
</file>