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70" windowWidth="20115" windowHeight="7245"/>
  </bookViews>
  <sheets>
    <sheet name="FORMATO 1 " sheetId="1" r:id="rId1"/>
    <sheet name="FORMATO 2 " sheetId="2" r:id="rId2"/>
    <sheet name="FORMATO 3 " sheetId="3" r:id="rId3"/>
    <sheet name="FORMATO 4 " sheetId="4" r:id="rId4"/>
    <sheet name="FORMATO 5 " sheetId="5" r:id="rId5"/>
    <sheet name="FORMATO 6 " sheetId="6" r:id="rId6"/>
    <sheet name="FORMATO 7 " sheetId="7" r:id="rId7"/>
  </sheets>
  <externalReferences>
    <externalReference r:id="rId8"/>
    <externalReference r:id="rId9"/>
  </externalReferences>
  <calcPr calcId="145621"/>
</workbook>
</file>

<file path=xl/calcChain.xml><?xml version="1.0" encoding="utf-8"?>
<calcChain xmlns="http://schemas.openxmlformats.org/spreadsheetml/2006/main">
  <c r="J19" i="5" l="1"/>
  <c r="J17" i="5"/>
  <c r="J15" i="5"/>
  <c r="F23" i="5" l="1"/>
  <c r="P43" i="3" l="1"/>
  <c r="P41" i="3"/>
  <c r="P39" i="3"/>
  <c r="P37" i="3"/>
  <c r="P35" i="3"/>
  <c r="P33" i="3"/>
  <c r="P31" i="3"/>
  <c r="P29" i="3"/>
  <c r="P27" i="3"/>
  <c r="P25" i="3"/>
  <c r="P23" i="3"/>
  <c r="P21" i="3"/>
  <c r="P19" i="3"/>
  <c r="P17" i="3"/>
  <c r="P15" i="3"/>
  <c r="M41" i="3"/>
  <c r="M39" i="3"/>
  <c r="M37" i="3"/>
  <c r="M35" i="3"/>
  <c r="M33" i="3"/>
  <c r="M31" i="3"/>
  <c r="M29" i="3"/>
  <c r="M43" i="3"/>
  <c r="M27" i="3"/>
  <c r="M25" i="3"/>
  <c r="M23" i="3"/>
  <c r="M21" i="3"/>
  <c r="M19" i="3"/>
  <c r="M17" i="3"/>
  <c r="M15" i="3"/>
  <c r="I45" i="3"/>
  <c r="I43" i="3"/>
  <c r="I41" i="3"/>
  <c r="I39" i="3"/>
  <c r="I37" i="3"/>
  <c r="I35" i="3"/>
  <c r="I33" i="3"/>
  <c r="I31" i="3"/>
  <c r="I29" i="3"/>
  <c r="I27" i="3"/>
  <c r="I25" i="3"/>
  <c r="I23" i="3"/>
  <c r="I21" i="3"/>
  <c r="I19" i="3"/>
  <c r="I17" i="3"/>
  <c r="I15" i="3"/>
  <c r="H75" i="6"/>
  <c r="O43" i="3" s="1"/>
  <c r="H73" i="6"/>
  <c r="O41" i="3" s="1"/>
  <c r="H71" i="6"/>
  <c r="O39" i="3" s="1"/>
  <c r="H69" i="6"/>
  <c r="O37" i="3" s="1"/>
  <c r="H67" i="6"/>
  <c r="O35" i="3" s="1"/>
  <c r="H65" i="6"/>
  <c r="O33" i="3" s="1"/>
  <c r="H63" i="6"/>
  <c r="O31" i="3" s="1"/>
  <c r="H61" i="6"/>
  <c r="O29" i="3" s="1"/>
  <c r="H59" i="6"/>
  <c r="O27" i="3" s="1"/>
  <c r="H57" i="6"/>
  <c r="O25" i="3" s="1"/>
  <c r="H55" i="6"/>
  <c r="O23" i="3" s="1"/>
  <c r="H53" i="6"/>
  <c r="O21" i="3" s="1"/>
  <c r="H51" i="6"/>
  <c r="O19" i="3" s="1"/>
  <c r="H49" i="6"/>
  <c r="O17" i="3" s="1"/>
  <c r="H47" i="6"/>
  <c r="O15" i="3" s="1"/>
  <c r="H45" i="6"/>
  <c r="H45" i="3" s="1"/>
  <c r="H43" i="6"/>
  <c r="H43" i="3" s="1"/>
  <c r="H41" i="6"/>
  <c r="H41" i="3" s="1"/>
  <c r="H39" i="6"/>
  <c r="H39" i="3" s="1"/>
  <c r="H37" i="6"/>
  <c r="H37" i="3" s="1"/>
  <c r="H35" i="6"/>
  <c r="H35" i="3" s="1"/>
  <c r="H33" i="6"/>
  <c r="H33" i="3" s="1"/>
  <c r="H31" i="6"/>
  <c r="H31" i="3" s="1"/>
  <c r="H29" i="6"/>
  <c r="H29" i="3" s="1"/>
  <c r="H27" i="6"/>
  <c r="H27" i="3" s="1"/>
  <c r="H25" i="6"/>
  <c r="H25" i="3" s="1"/>
  <c r="H23" i="6"/>
  <c r="H23" i="3" s="1"/>
  <c r="H21" i="6"/>
  <c r="H21" i="3" s="1"/>
  <c r="H19" i="6"/>
  <c r="H19" i="3" s="1"/>
  <c r="H17" i="6"/>
  <c r="H17" i="3" s="1"/>
  <c r="H15" i="6"/>
  <c r="H15" i="3" s="1"/>
  <c r="Y75" i="6"/>
  <c r="Y73" i="6"/>
  <c r="Y71" i="6"/>
  <c r="Y69" i="6"/>
  <c r="Y67" i="6"/>
  <c r="Y65" i="6"/>
  <c r="Y63" i="6"/>
  <c r="Y61" i="6"/>
  <c r="Y59" i="6"/>
  <c r="Y57" i="6"/>
  <c r="Y55" i="6"/>
  <c r="Y53" i="6"/>
  <c r="Y51" i="6"/>
  <c r="Y49" i="6"/>
  <c r="Y47" i="6"/>
  <c r="Y45" i="6"/>
  <c r="Y43" i="6"/>
  <c r="Y41" i="6"/>
  <c r="Y39" i="6"/>
  <c r="Y37" i="6"/>
  <c r="Y35" i="6"/>
  <c r="Y33" i="6"/>
  <c r="Y31" i="6"/>
  <c r="Y29" i="6"/>
  <c r="Y27" i="6"/>
  <c r="Y25" i="6"/>
  <c r="Y23" i="6"/>
  <c r="Y21" i="6"/>
  <c r="Y19" i="6"/>
  <c r="Y17" i="6"/>
  <c r="Y15" i="6"/>
  <c r="Q75" i="6"/>
  <c r="Q73" i="6"/>
  <c r="Q71" i="6"/>
  <c r="Q69" i="6"/>
  <c r="Q67" i="6"/>
  <c r="Q65" i="6"/>
  <c r="Q63" i="6"/>
  <c r="Q61" i="6"/>
  <c r="Q59" i="6"/>
  <c r="Q57" i="6"/>
  <c r="Q55" i="6"/>
  <c r="Q53" i="6"/>
  <c r="Q51" i="6"/>
  <c r="Q49" i="6"/>
  <c r="Q47" i="6"/>
  <c r="Q45" i="6"/>
  <c r="Q43" i="6"/>
  <c r="Q41" i="6"/>
  <c r="Q39" i="6"/>
  <c r="Q37" i="6"/>
  <c r="Q35" i="6"/>
  <c r="Q33" i="6"/>
  <c r="Q31" i="6"/>
  <c r="Q29" i="6"/>
  <c r="Q27" i="6"/>
  <c r="Q25" i="6"/>
  <c r="Q23" i="6"/>
  <c r="Q21" i="6"/>
  <c r="Q19" i="6"/>
  <c r="Q17" i="6"/>
  <c r="Q15" i="6"/>
  <c r="L43" i="4" l="1"/>
  <c r="L41" i="4"/>
  <c r="L39" i="4"/>
  <c r="L37" i="4"/>
  <c r="L35" i="4"/>
  <c r="L33" i="4"/>
  <c r="L31" i="4"/>
  <c r="L29" i="4"/>
  <c r="L27" i="4"/>
  <c r="L25" i="4"/>
  <c r="L23" i="4"/>
  <c r="L21" i="4"/>
  <c r="L19" i="4"/>
  <c r="L17" i="4"/>
  <c r="L15" i="4"/>
  <c r="F45" i="4"/>
  <c r="F43" i="4"/>
  <c r="F41" i="4"/>
  <c r="F39" i="4"/>
  <c r="F37" i="4"/>
  <c r="F35" i="4"/>
  <c r="F33" i="4"/>
  <c r="F31" i="4"/>
  <c r="F29" i="4"/>
  <c r="F27" i="4"/>
  <c r="F25" i="4"/>
  <c r="F23" i="4"/>
  <c r="F21" i="4"/>
  <c r="F19" i="4"/>
  <c r="F17" i="4"/>
  <c r="F15" i="4"/>
  <c r="E48" i="4" l="1"/>
  <c r="F45" i="3"/>
  <c r="F43" i="3"/>
  <c r="F41" i="3"/>
  <c r="F39" i="3"/>
  <c r="F37" i="3"/>
  <c r="F35" i="3"/>
  <c r="F33" i="3"/>
  <c r="F31" i="3"/>
  <c r="F29" i="3"/>
  <c r="F27" i="3"/>
  <c r="F25" i="3"/>
  <c r="F23" i="3"/>
  <c r="F21" i="3"/>
  <c r="F19" i="3"/>
  <c r="F17" i="3"/>
  <c r="F15" i="3"/>
  <c r="L43" i="2"/>
  <c r="L27" i="2"/>
  <c r="L25" i="2"/>
  <c r="L23" i="2"/>
  <c r="L21" i="2"/>
  <c r="L19" i="2"/>
  <c r="L17" i="2"/>
  <c r="L15" i="2"/>
  <c r="F45" i="2"/>
  <c r="F43" i="2"/>
  <c r="F41" i="2"/>
  <c r="F39" i="2"/>
  <c r="F37" i="2"/>
  <c r="F35" i="2"/>
  <c r="F33" i="2"/>
  <c r="F31" i="2"/>
  <c r="F29" i="2"/>
  <c r="F27" i="2"/>
  <c r="F25" i="2"/>
  <c r="F23" i="2"/>
  <c r="F21" i="2"/>
  <c r="F19" i="2"/>
  <c r="F17" i="2"/>
  <c r="F15" i="2"/>
  <c r="K48" i="2" l="1"/>
  <c r="E48" i="2"/>
  <c r="K51" i="2" s="1"/>
  <c r="Y78" i="6" l="1"/>
  <c r="K48" i="4" l="1"/>
  <c r="K51" i="4" s="1"/>
  <c r="H78" i="6"/>
  <c r="Q78" i="6"/>
  <c r="X81" i="6" l="1"/>
  <c r="R75" i="6"/>
  <c r="J75" i="6"/>
  <c r="A75" i="6"/>
  <c r="E48" i="3"/>
  <c r="G43" i="4" l="1"/>
  <c r="J43" i="3"/>
  <c r="G43" i="2"/>
  <c r="J43" i="1" l="1"/>
  <c r="G41" i="4" l="1"/>
  <c r="J41" i="1" l="1"/>
  <c r="J41" i="3"/>
  <c r="G41" i="2"/>
  <c r="R17" i="6" l="1"/>
  <c r="R19" i="6" s="1"/>
  <c r="R21" i="6" s="1"/>
  <c r="R23" i="6" s="1"/>
  <c r="R25" i="6" s="1"/>
  <c r="R27" i="6" s="1"/>
  <c r="R29" i="6" s="1"/>
  <c r="R31" i="6" s="1"/>
  <c r="R33" i="6" s="1"/>
  <c r="R35" i="6" s="1"/>
  <c r="R37" i="6" s="1"/>
  <c r="R39" i="6" s="1"/>
  <c r="R41" i="6" s="1"/>
  <c r="R43" i="6" s="1"/>
  <c r="R45" i="6" s="1"/>
  <c r="R47" i="6" s="1"/>
  <c r="R49" i="6" s="1"/>
  <c r="R51" i="6" s="1"/>
  <c r="R53" i="6" s="1"/>
  <c r="R55" i="6" s="1"/>
  <c r="R57" i="6" s="1"/>
  <c r="R59" i="6" s="1"/>
  <c r="R61" i="6" s="1"/>
  <c r="R63" i="6" s="1"/>
  <c r="R65" i="6" s="1"/>
  <c r="R67" i="6" s="1"/>
  <c r="R69" i="6" s="1"/>
  <c r="R71" i="6" s="1"/>
  <c r="R73" i="6" s="1"/>
  <c r="G17" i="4" l="1"/>
  <c r="G19" i="4" s="1"/>
  <c r="G21" i="4" s="1"/>
  <c r="G23" i="4" s="1"/>
  <c r="G25" i="4" s="1"/>
  <c r="G27" i="4" s="1"/>
  <c r="G29" i="4" s="1"/>
  <c r="G31" i="4" s="1"/>
  <c r="G33" i="4" s="1"/>
  <c r="G35" i="4" s="1"/>
  <c r="G37" i="4" s="1"/>
  <c r="G39" i="4" s="1"/>
  <c r="A17" i="4"/>
  <c r="A19" i="4" s="1"/>
  <c r="A21" i="4" s="1"/>
  <c r="A23" i="4" s="1"/>
  <c r="A25" i="4" s="1"/>
  <c r="A27" i="4" s="1"/>
  <c r="A29" i="4" s="1"/>
  <c r="A31" i="4" s="1"/>
  <c r="A33" i="4" s="1"/>
  <c r="A35" i="4" s="1"/>
  <c r="A37" i="4" s="1"/>
  <c r="A39" i="4" s="1"/>
  <c r="A41" i="4" s="1"/>
  <c r="A43" i="4" s="1"/>
  <c r="A45" i="4" s="1"/>
  <c r="A19" i="3"/>
  <c r="A21" i="3" s="1"/>
  <c r="A23" i="3" s="1"/>
  <c r="A25" i="3" s="1"/>
  <c r="A27" i="3" s="1"/>
  <c r="A29" i="3" s="1"/>
  <c r="A31" i="3" s="1"/>
  <c r="A33" i="3" s="1"/>
  <c r="A35" i="3" s="1"/>
  <c r="A37" i="3" s="1"/>
  <c r="A39" i="3" s="1"/>
  <c r="A41" i="3" s="1"/>
  <c r="A43" i="3" s="1"/>
  <c r="A45" i="3" s="1"/>
  <c r="A17" i="3"/>
  <c r="J17" i="3"/>
  <c r="J19" i="3" s="1"/>
  <c r="J21" i="3" s="1"/>
  <c r="J23" i="3" s="1"/>
  <c r="J25" i="3" s="1"/>
  <c r="J27" i="3" s="1"/>
  <c r="J29" i="3" s="1"/>
  <c r="J31" i="3" s="1"/>
  <c r="J33" i="3" s="1"/>
  <c r="J35" i="3" s="1"/>
  <c r="J37" i="3" s="1"/>
  <c r="J39" i="3" s="1"/>
  <c r="A17" i="2"/>
  <c r="A19" i="2" s="1"/>
  <c r="A21" i="2" s="1"/>
  <c r="A23" i="2" s="1"/>
  <c r="A25" i="2" s="1"/>
  <c r="A27" i="2" s="1"/>
  <c r="A29" i="2" s="1"/>
  <c r="A31" i="2" s="1"/>
  <c r="A33" i="2" s="1"/>
  <c r="A35" i="2" s="1"/>
  <c r="A37" i="2" s="1"/>
  <c r="A39" i="2" s="1"/>
  <c r="A41" i="2" s="1"/>
  <c r="J17" i="1"/>
  <c r="J19" i="1" s="1"/>
  <c r="J21" i="1" s="1"/>
  <c r="J23" i="1" s="1"/>
  <c r="J25" i="1" s="1"/>
  <c r="J27" i="1" s="1"/>
  <c r="J29" i="1" s="1"/>
  <c r="J31" i="1" s="1"/>
  <c r="J33" i="1" s="1"/>
  <c r="J35" i="1" s="1"/>
  <c r="J37" i="1" s="1"/>
  <c r="J39" i="1" s="1"/>
  <c r="J17" i="6"/>
  <c r="J19" i="6" s="1"/>
  <c r="J21" i="6" s="1"/>
  <c r="J23" i="6" s="1"/>
  <c r="J25" i="6" s="1"/>
  <c r="J27" i="6" s="1"/>
  <c r="J29" i="6" s="1"/>
  <c r="J31" i="6" s="1"/>
  <c r="J33" i="6" s="1"/>
  <c r="J35" i="6" s="1"/>
  <c r="J37" i="6" s="1"/>
  <c r="J39" i="6" s="1"/>
  <c r="J41" i="6" s="1"/>
  <c r="J43" i="6" s="1"/>
  <c r="J45" i="6" s="1"/>
  <c r="J47" i="6" s="1"/>
  <c r="J49" i="6" s="1"/>
  <c r="J51" i="6" s="1"/>
  <c r="J53" i="6" s="1"/>
  <c r="J55" i="6" s="1"/>
  <c r="J57" i="6" s="1"/>
  <c r="J59" i="6" s="1"/>
  <c r="J61" i="6" s="1"/>
  <c r="J63" i="6" s="1"/>
  <c r="J65" i="6" s="1"/>
  <c r="J67" i="6" s="1"/>
  <c r="J69" i="6" s="1"/>
  <c r="J71" i="6" s="1"/>
  <c r="J73" i="6" s="1"/>
  <c r="A17" i="6"/>
  <c r="A19" i="6" s="1"/>
  <c r="A21" i="6" s="1"/>
  <c r="A23" i="6" s="1"/>
  <c r="A25" i="6" s="1"/>
  <c r="A27" i="6" s="1"/>
  <c r="A29" i="6" s="1"/>
  <c r="A31" i="6" s="1"/>
  <c r="A33" i="6" s="1"/>
  <c r="A35" i="6" s="1"/>
  <c r="A37" i="6" s="1"/>
  <c r="A39" i="6" s="1"/>
  <c r="A41" i="6" s="1"/>
  <c r="A43" i="6" s="1"/>
  <c r="A45" i="6" s="1"/>
  <c r="A47" i="6" s="1"/>
  <c r="A49" i="6" s="1"/>
  <c r="A51" i="6" s="1"/>
  <c r="A53" i="6" s="1"/>
  <c r="A55" i="6" s="1"/>
  <c r="A57" i="6" s="1"/>
  <c r="A59" i="6" s="1"/>
  <c r="A61" i="6" s="1"/>
  <c r="A63" i="6" s="1"/>
  <c r="A65" i="6" s="1"/>
  <c r="A67" i="6" s="1"/>
  <c r="A69" i="6" s="1"/>
  <c r="A71" i="6" s="1"/>
  <c r="A73" i="6" s="1"/>
  <c r="A43" i="2" l="1"/>
  <c r="A45" i="2" s="1"/>
  <c r="G17" i="2"/>
  <c r="G19" i="2" s="1"/>
  <c r="G21" i="2" s="1"/>
  <c r="G23" i="2" s="1"/>
  <c r="G25" i="2" s="1"/>
  <c r="G27" i="2" s="1"/>
  <c r="G29" i="2" s="1"/>
  <c r="G31" i="2" s="1"/>
  <c r="G33" i="2" s="1"/>
  <c r="G35" i="2" s="1"/>
  <c r="G37" i="2" s="1"/>
  <c r="G39" i="2" s="1"/>
  <c r="M48" i="3" l="1"/>
  <c r="M51" i="3" s="1"/>
</calcChain>
</file>

<file path=xl/sharedStrings.xml><?xml version="1.0" encoding="utf-8"?>
<sst xmlns="http://schemas.openxmlformats.org/spreadsheetml/2006/main" count="440" uniqueCount="151">
  <si>
    <t xml:space="preserve">Monto del Credito </t>
  </si>
  <si>
    <t xml:space="preserve">Institucion Bancaria </t>
  </si>
  <si>
    <t xml:space="preserve">Fecha de Contratacion </t>
  </si>
  <si>
    <t>Fecha de Vencimiento</t>
  </si>
  <si>
    <t xml:space="preserve">Banca Comercial </t>
  </si>
  <si>
    <t xml:space="preserve">Banca de Desarrollo </t>
  </si>
  <si>
    <t>Interacciones</t>
  </si>
  <si>
    <t>Banorte</t>
  </si>
  <si>
    <t>Santander</t>
  </si>
  <si>
    <t>Banamex</t>
  </si>
  <si>
    <t>Scotiabank</t>
  </si>
  <si>
    <t xml:space="preserve">Banorte </t>
  </si>
  <si>
    <t xml:space="preserve"> OCT 15-2007</t>
  </si>
  <si>
    <t xml:space="preserve"> OCT 19-2007</t>
  </si>
  <si>
    <t xml:space="preserve"> OCT 17-2007</t>
  </si>
  <si>
    <t xml:space="preserve"> DIC 04-2013</t>
  </si>
  <si>
    <t xml:space="preserve"> OCT 13-2015</t>
  </si>
  <si>
    <t xml:space="preserve"> DIC 11-2013</t>
  </si>
  <si>
    <t xml:space="preserve"> MAR 12-2014</t>
  </si>
  <si>
    <t xml:space="preserve"> DIC 02-2010</t>
  </si>
  <si>
    <t xml:space="preserve"> JUL 18-2011</t>
  </si>
  <si>
    <t xml:space="preserve"> FEB 27-2013</t>
  </si>
  <si>
    <t xml:space="preserve"> DIC 11-2015</t>
  </si>
  <si>
    <t xml:space="preserve"> DIC 16-2015</t>
  </si>
  <si>
    <t xml:space="preserve">  OCT-2027</t>
  </si>
  <si>
    <t xml:space="preserve"> OCT-2027</t>
  </si>
  <si>
    <t xml:space="preserve"> DIC-2035</t>
  </si>
  <si>
    <t xml:space="preserve"> JUL-2034</t>
  </si>
  <si>
    <t xml:space="preserve"> DIC-2020</t>
  </si>
  <si>
    <t xml:space="preserve"> ENE-2036</t>
  </si>
  <si>
    <t xml:space="preserve">Banobras </t>
  </si>
  <si>
    <t>DIC 13-2007</t>
  </si>
  <si>
    <t>JUL 9-2003</t>
  </si>
  <si>
    <t>JUL 11-2005</t>
  </si>
  <si>
    <t>FEB 14-2007</t>
  </si>
  <si>
    <t xml:space="preserve"> OCT 26-2015</t>
  </si>
  <si>
    <t>DIC 14-2015</t>
  </si>
  <si>
    <t>JUN 20-2012</t>
  </si>
  <si>
    <t>JUN 29-2012</t>
  </si>
  <si>
    <t>SEP 23-2013</t>
  </si>
  <si>
    <t xml:space="preserve"> JUL 29-2014</t>
  </si>
  <si>
    <t xml:space="preserve"> DIC 11-2014</t>
  </si>
  <si>
    <t xml:space="preserve"> DIC-2027</t>
  </si>
  <si>
    <t xml:space="preserve"> FEB-2027</t>
  </si>
  <si>
    <t xml:space="preserve"> MAR-2027</t>
  </si>
  <si>
    <t xml:space="preserve"> JUN-2034</t>
  </si>
  <si>
    <t xml:space="preserve"> AGO-2032</t>
  </si>
  <si>
    <t xml:space="preserve"> DIC-2033</t>
  </si>
  <si>
    <t xml:space="preserve"> JUL-2024</t>
  </si>
  <si>
    <t xml:space="preserve"> OCT-2034</t>
  </si>
  <si>
    <t xml:space="preserve">Saldo </t>
  </si>
  <si>
    <t>Saldo</t>
  </si>
  <si>
    <t>Total Banca Comercial</t>
  </si>
  <si>
    <t xml:space="preserve">Total Banca de Desarrollo </t>
  </si>
  <si>
    <t xml:space="preserve">Total Global Saldo de Deuda Pública Directa </t>
  </si>
  <si>
    <t xml:space="preserve">Endeudamiento Neto </t>
  </si>
  <si>
    <t xml:space="preserve">Intereses Pagados </t>
  </si>
  <si>
    <t xml:space="preserve">Total Global de Pago de Intereses </t>
  </si>
  <si>
    <t xml:space="preserve">Importe del Credito </t>
  </si>
  <si>
    <t>Fuente de Financiamiento</t>
  </si>
  <si>
    <t>Importe Pagado</t>
  </si>
  <si>
    <t xml:space="preserve">Pagos de Capital </t>
  </si>
  <si>
    <t xml:space="preserve">Pagos de Intereses </t>
  </si>
  <si>
    <t>FAFEF (Saneamiento financiero, de conformidad con los artículos 37, 47 fracción II y 50 de la Ley de Coordinación Fiscal.)</t>
  </si>
  <si>
    <t>Recursos Propios del Gobierno del Estado</t>
  </si>
  <si>
    <t>Total Pagos de Capital con cargo al FAFEF</t>
  </si>
  <si>
    <t>Total Global del Pago del Servicio de la Deuda por Fuente de Financiamiento</t>
  </si>
  <si>
    <r>
      <t>N</t>
    </r>
    <r>
      <rPr>
        <b/>
        <sz val="11"/>
        <color theme="0"/>
        <rFont val="Arial"/>
        <family val="2"/>
      </rPr>
      <t>o</t>
    </r>
    <r>
      <rPr>
        <b/>
        <sz val="12"/>
        <color theme="0"/>
        <rFont val="Arial"/>
        <family val="2"/>
      </rPr>
      <t xml:space="preserve">. de registro </t>
    </r>
  </si>
  <si>
    <t xml:space="preserve">Fecha </t>
  </si>
  <si>
    <t>Reg.SHCP</t>
  </si>
  <si>
    <t xml:space="preserve">Decreto </t>
  </si>
  <si>
    <t>Acreditado</t>
  </si>
  <si>
    <t>Acreditante</t>
  </si>
  <si>
    <t>Fecha Subscripción</t>
  </si>
  <si>
    <t>Monto</t>
  </si>
  <si>
    <t>Plazo</t>
  </si>
  <si>
    <t>Tasa</t>
  </si>
  <si>
    <t xml:space="preserve">Aval </t>
  </si>
  <si>
    <t xml:space="preserve">Destino </t>
  </si>
  <si>
    <t>Aforo</t>
  </si>
  <si>
    <t xml:space="preserve">Garantia Pagos </t>
  </si>
  <si>
    <t xml:space="preserve">Convenios Modificatorios </t>
  </si>
  <si>
    <t>Bancomer</t>
  </si>
  <si>
    <t xml:space="preserve"> ABR 18-2016</t>
  </si>
  <si>
    <t xml:space="preserve"> ABR-2036</t>
  </si>
  <si>
    <t xml:space="preserve"> JUL 20-2016</t>
  </si>
  <si>
    <t>DIC 28-2015</t>
  </si>
  <si>
    <t>ABR29-2016</t>
  </si>
  <si>
    <t xml:space="preserve"> JUL-2036</t>
  </si>
  <si>
    <t xml:space="preserve">Total Pagos de Intereses con Cargo a Recursos Propios </t>
  </si>
  <si>
    <t xml:space="preserve">Total Pagos de Comiciones con Cargo a Recursos Propios </t>
  </si>
  <si>
    <t xml:space="preserve">Pagos de Comisiones </t>
  </si>
  <si>
    <t>Comisiones</t>
  </si>
  <si>
    <t>AGO 12-16</t>
  </si>
  <si>
    <t xml:space="preserve"> NOV-2036</t>
  </si>
  <si>
    <t>NOV 18-2016</t>
  </si>
  <si>
    <t xml:space="preserve"> MAY-2037</t>
  </si>
  <si>
    <t xml:space="preserve">Monto del Crédito </t>
  </si>
  <si>
    <t xml:space="preserve">Guadalajara </t>
  </si>
  <si>
    <t>Institución Bancaria</t>
  </si>
  <si>
    <t xml:space="preserve">Interacciones </t>
  </si>
  <si>
    <t xml:space="preserve">Deudor </t>
  </si>
  <si>
    <t>Puerto Vallarta</t>
  </si>
  <si>
    <t xml:space="preserve">Monto Dispuesto </t>
  </si>
  <si>
    <t>Saldo al 1er Trimestre de 2017</t>
  </si>
  <si>
    <t>Monto Dispuesto Durante el 2do Trimestre de 2017</t>
  </si>
  <si>
    <t>Amortización Durante el 2do Trimestre de 2017</t>
  </si>
  <si>
    <t>Amortización durante el 2do Trimestre de 2017</t>
  </si>
  <si>
    <t xml:space="preserve">Juanacatlán </t>
  </si>
  <si>
    <t xml:space="preserve">Total Deuda de Corto Plazo </t>
  </si>
  <si>
    <t>006/2017</t>
  </si>
  <si>
    <t>007/2017</t>
  </si>
  <si>
    <t>008/2017</t>
  </si>
  <si>
    <t>009/2017</t>
  </si>
  <si>
    <t>010/2017</t>
  </si>
  <si>
    <t>011/2017</t>
  </si>
  <si>
    <t>012/2017</t>
  </si>
  <si>
    <t>Acta de Cabildo No XXV de la Seción Ordinaria del H.Ayntamiento Constituciónal de Juanacatlán,Jalisco.
De Fecha 03 de Febrero de 2017.</t>
  </si>
  <si>
    <t>362 Dias</t>
  </si>
  <si>
    <t xml:space="preserve">TIIE+3%
</t>
  </si>
  <si>
    <t>Proyectos de Inversión Pública</t>
  </si>
  <si>
    <t xml:space="preserve">Ingresos Propios </t>
  </si>
  <si>
    <t>Decreto N° 26259/LXI/16, publicado en el periódico “El Estado de Jalisco” el día 22 de Diciembre de 2016.</t>
  </si>
  <si>
    <t>Sayula</t>
  </si>
  <si>
    <t xml:space="preserve">$27`790,483.60 </t>
  </si>
  <si>
    <t xml:space="preserve">5,479 días </t>
  </si>
  <si>
    <t xml:space="preserve">TIIE + 1.34%. </t>
  </si>
  <si>
    <t>Refinanciar la deuda pública, en los términos que dispone el artículo 117, fracción VIII de la Constitución Política de los Estados Unidos Mexicanos, y conforme a lo que se señala en el Anexo 3 del Contrato de Apertura de Crédito.</t>
  </si>
  <si>
    <t xml:space="preserve">El 21.41% de las participaciones que en ingresos federales, del Fondo General de Participaciones  y del Fondo de Fomento Municipal, respectivamente le corresponde al municipio. A través del fideicomiso de Administración y Pago F/3087 constituido en Banco MONEX. </t>
  </si>
  <si>
    <t>Tuxcueca</t>
  </si>
  <si>
    <t xml:space="preserve">$10`700,000.00 </t>
  </si>
  <si>
    <t xml:space="preserve">7,305 días </t>
  </si>
  <si>
    <t xml:space="preserve">TIIE + 1.55%. </t>
  </si>
  <si>
    <t xml:space="preserve">El 17.10% de las participaciones que en ingresos federales, del Fondo General de Participaciones  y del Fondo de Fomento Municipal, respectivamente le corresponde al municipio. A través del fideicomiso de Administración y Pago F/3087 constituido en Banco MONEX. </t>
  </si>
  <si>
    <t>Tepatitlán de Morelos</t>
  </si>
  <si>
    <t xml:space="preserve">$144`062,432.09 </t>
  </si>
  <si>
    <t>Financiar inversiones públicas productivas que recae en los campos de atención de Banobras y refinanciar la deuda pública, en los términos que dispone el artículo 117, fracción VIII de la Constitución Política de los Estados Unidos Mexicanos, y conforme a lo que se señala en el Anexo 3 del Contrato de Apertura de Crédito.</t>
  </si>
  <si>
    <t xml:space="preserve">El 29.32% de las participaciones que en ingresos federales, del Fondo General de Participaciones  y del Fondo de Fomento Municipal, respectivamente le corresponde al municipio. A través del fideicomiso de Administración y Pago F/3087 constituido en Banco MONEX. </t>
  </si>
  <si>
    <t>Villa Hidalgo</t>
  </si>
  <si>
    <t xml:space="preserve">$14`939,145.00 </t>
  </si>
  <si>
    <t>Financiar inversiones públicas productivas que recae en los campos de atención de Banobras y refinanciar la deuda pública, en los términos que dispone el artículo 117, fracción VIII de la Constitución Política de los Estados Unidos Mexicanos, y conforme a lo que se señala en el Anexo 3 del Contrato de Apertura de Crédito</t>
  </si>
  <si>
    <t xml:space="preserve">El 15.74% de las participaciones que en ingresos federales, del Fondo General de Participaciones  y del Fondo de Fomento Municipal, respectivamente le corresponde al municipio. A través del fideicomiso de Administración y Pago F/3087 constituido en Banco MONEX. </t>
  </si>
  <si>
    <t>Tonila</t>
  </si>
  <si>
    <t xml:space="preserve">$8’158,199.46 </t>
  </si>
  <si>
    <t xml:space="preserve">3,652 días </t>
  </si>
  <si>
    <t xml:space="preserve">TIIE + 1.23%. </t>
  </si>
  <si>
    <t xml:space="preserve">Para financiar inversiones públicas productivas que recaen en los campos de atención de BANOBRAS, en los términos que dispone el artículo 117, fracción VIII de la Constitución Política de los Estados Unidos Mexicanos, y conforme a lo que se señala en el Anexo 3 del Contrato de Apertura de Crédito. </t>
  </si>
  <si>
    <t xml:space="preserve">El 18.87% de las participaciones que en ingresos federales, del Fondo General de Participaciones  y del Fondo de Fomento Municipal, respectivamente le corresponde al municipio. A través del fideicomiso de Administración y Pago F/3087 constituido en Banco MONEX. </t>
  </si>
  <si>
    <t xml:space="preserve"> Chapala</t>
  </si>
  <si>
    <t xml:space="preserve">$72’025,684.02 </t>
  </si>
  <si>
    <t xml:space="preserve">El 29.05% de las participaciones que en ingresos federales, del Fondo General de Participaciones  y del Fondo de Fomento Municipal, respectivamente le corresponde al municipio. A través del fideicomiso de Administración y Pago F/3087 constituido en Banco MONEX.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</si>
</sst>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sz val="11"/>
      <color theme="0"/>
      <name val="Calibri"/>
      <family val="2"/>
      <scheme val="minor"/>
    </font>
    <font>
      <sz val="12"/>
      <color theme="0"/>
      <name val="Arial"/>
      <family val="2"/>
    </font>
    <font>
      <b/>
      <sz val="12"/>
      <color theme="0"/>
      <name val="Arial"/>
      <family val="2"/>
    </font>
    <font>
      <b/>
      <sz val="14"/>
      <color theme="0"/>
      <name val="Arial"/>
      <family val="2"/>
    </font>
    <font>
      <sz val="12"/>
      <color theme="1"/>
      <name val="Arial"/>
      <family val="2"/>
    </font>
    <font>
      <b/>
      <sz val="12"/>
      <color theme="0"/>
      <name val="Calibri"/>
      <family val="2"/>
      <scheme val="minor"/>
    </font>
    <font>
      <sz val="11"/>
      <color theme="1"/>
      <name val="Arial"/>
      <family val="2"/>
    </font>
    <font>
      <sz val="18"/>
      <color theme="1"/>
      <name val="Arial"/>
      <family val="2"/>
    </font>
    <font>
      <b/>
      <sz val="11"/>
      <color theme="0"/>
      <name val="Arial"/>
      <family val="2"/>
    </font>
    <font>
      <sz val="10"/>
      <color theme="1"/>
      <name val="Calibri"/>
      <family val="2"/>
      <scheme val="minor"/>
    </font>
    <font>
      <sz val="8"/>
      <name val="Calibri"/>
      <family val="2"/>
      <scheme val="minor"/>
    </font>
    <font>
      <sz val="10"/>
      <name val="Helv"/>
    </font>
    <font>
      <sz val="12"/>
      <name val="Arial"/>
      <family val="2"/>
    </font>
    <font>
      <sz val="10"/>
      <name val="Arial"/>
      <family val="2"/>
    </font>
    <font>
      <sz val="11"/>
      <color theme="0"/>
      <name val="Arial"/>
      <family val="2"/>
    </font>
  </fonts>
  <fills count="9">
    <fill>
      <patternFill patternType="none"/>
    </fill>
    <fill>
      <patternFill patternType="gray125"/>
    </fill>
    <fill>
      <patternFill patternType="solid">
        <fgColor theme="1" tint="0.249977111117893"/>
        <bgColor indexed="64"/>
      </patternFill>
    </fill>
    <fill>
      <patternFill patternType="solid">
        <fgColor rgb="FFC00000"/>
        <bgColor indexed="64"/>
      </patternFill>
    </fill>
    <fill>
      <patternFill patternType="solid">
        <fgColor theme="0" tint="-0.34998626667073579"/>
        <bgColor indexed="64"/>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 fontId="13" fillId="0" borderId="0" applyFont="0" applyFill="0" applyBorder="0" applyAlignment="0" applyProtection="0"/>
    <xf numFmtId="0" fontId="15" fillId="0" borderId="0"/>
  </cellStyleXfs>
  <cellXfs count="129">
    <xf numFmtId="0" fontId="0" fillId="0" borderId="0" xfId="0"/>
    <xf numFmtId="0" fontId="0" fillId="3" borderId="0" xfId="0" applyFill="1"/>
    <xf numFmtId="0" fontId="3" fillId="3" borderId="0" xfId="0" applyFont="1" applyFill="1" applyAlignment="1">
      <alignment horizontal="center" vertical="center" wrapText="1"/>
    </xf>
    <xf numFmtId="0" fontId="0" fillId="3" borderId="0" xfId="0" applyFill="1" applyAlignment="1">
      <alignment wrapText="1"/>
    </xf>
    <xf numFmtId="0" fontId="3" fillId="0" borderId="0" xfId="0" applyFont="1" applyFill="1" applyAlignment="1">
      <alignment horizontal="center" vertical="center" wrapText="1"/>
    </xf>
    <xf numFmtId="0" fontId="0" fillId="0" borderId="0" xfId="0" applyFill="1" applyAlignment="1">
      <alignment wrapText="1"/>
    </xf>
    <xf numFmtId="0" fontId="0" fillId="4" borderId="0" xfId="0" applyFill="1"/>
    <xf numFmtId="0" fontId="5" fillId="4" borderId="0" xfId="0" applyFont="1" applyFill="1" applyAlignment="1">
      <alignment horizontal="center" vertical="center"/>
    </xf>
    <xf numFmtId="0" fontId="0" fillId="0" borderId="0" xfId="0" applyFill="1"/>
    <xf numFmtId="0" fontId="0" fillId="4" borderId="1" xfId="0" applyFill="1" applyBorder="1"/>
    <xf numFmtId="0" fontId="2" fillId="0" borderId="0" xfId="0" applyFont="1" applyFill="1" applyAlignment="1"/>
    <xf numFmtId="0" fontId="5" fillId="4" borderId="0" xfId="0" applyFont="1" applyFill="1" applyAlignment="1">
      <alignment horizontal="left"/>
    </xf>
    <xf numFmtId="0" fontId="5" fillId="4" borderId="0" xfId="0" applyFont="1" applyFill="1"/>
    <xf numFmtId="0" fontId="3"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xf numFmtId="0" fontId="5" fillId="0" borderId="0" xfId="0" applyFont="1" applyFill="1" applyBorder="1" applyAlignment="1">
      <alignment horizontal="left"/>
    </xf>
    <xf numFmtId="0" fontId="9" fillId="0" borderId="0" xfId="0" applyFont="1"/>
    <xf numFmtId="0" fontId="0" fillId="0" borderId="0" xfId="0" applyAlignment="1"/>
    <xf numFmtId="0" fontId="3" fillId="0" borderId="0" xfId="0" applyFont="1" applyFill="1" applyAlignment="1">
      <alignment horizontal="center" vertical="center" wrapText="1"/>
    </xf>
    <xf numFmtId="0" fontId="4" fillId="3" borderId="0" xfId="0" applyFont="1" applyFill="1" applyAlignment="1">
      <alignment wrapText="1"/>
    </xf>
    <xf numFmtId="0" fontId="4" fillId="3" borderId="0" xfId="0" applyFont="1" applyFill="1" applyAlignment="1">
      <alignment horizontal="center" vertical="center" wrapText="1"/>
    </xf>
    <xf numFmtId="0" fontId="0" fillId="0" borderId="0" xfId="0" applyFill="1" applyAlignment="1">
      <alignment horizontal="center"/>
    </xf>
    <xf numFmtId="0" fontId="0" fillId="4" borderId="0" xfId="0" applyFill="1" applyBorder="1"/>
    <xf numFmtId="0" fontId="0" fillId="0" borderId="0" xfId="0" applyFill="1" applyBorder="1" applyAlignment="1">
      <alignment horizontal="center"/>
    </xf>
    <xf numFmtId="3" fontId="14" fillId="6" borderId="0" xfId="3" applyNumberFormat="1" applyFont="1" applyFill="1" applyBorder="1" applyAlignment="1">
      <alignment horizontal="center" vertical="center"/>
    </xf>
    <xf numFmtId="4" fontId="15" fillId="0" borderId="0" xfId="4" applyNumberFormat="1" applyFont="1" applyFill="1" applyAlignment="1">
      <alignment vertical="center"/>
    </xf>
    <xf numFmtId="43" fontId="0" fillId="0" borderId="0" xfId="1" applyFont="1"/>
    <xf numFmtId="43" fontId="0" fillId="0" borderId="0" xfId="0" applyNumberFormat="1"/>
    <xf numFmtId="164" fontId="0" fillId="0" borderId="0" xfId="0" applyNumberFormat="1"/>
    <xf numFmtId="0" fontId="6" fillId="0" borderId="0" xfId="0" applyFont="1" applyAlignment="1">
      <alignment horizontal="center" vertical="center"/>
    </xf>
    <xf numFmtId="0" fontId="0" fillId="0" borderId="0" xfId="0" applyAlignment="1">
      <alignment horizontal="center"/>
    </xf>
    <xf numFmtId="43" fontId="0" fillId="0" borderId="0" xfId="1" applyFont="1" applyAlignment="1">
      <alignment horizontal="center" vertical="center" wrapText="1"/>
    </xf>
    <xf numFmtId="0" fontId="7" fillId="2" borderId="0" xfId="0" applyFont="1" applyFill="1" applyAlignment="1">
      <alignment horizontal="center" vertical="center"/>
    </xf>
    <xf numFmtId="0" fontId="0" fillId="0" borderId="0" xfId="0" applyBorder="1" applyAlignment="1">
      <alignment horizontal="center" vertical="center" wrapText="1"/>
    </xf>
    <xf numFmtId="164" fontId="1" fillId="0" borderId="0" xfId="1" applyNumberFormat="1" applyFont="1" applyBorder="1" applyAlignment="1">
      <alignment horizontal="center" vertical="center" wrapText="1"/>
    </xf>
    <xf numFmtId="0" fontId="0" fillId="0" borderId="0" xfId="0" applyFont="1" applyBorder="1" applyAlignment="1">
      <alignment horizontal="center" vertical="center" wrapText="1"/>
    </xf>
    <xf numFmtId="43" fontId="1" fillId="0" borderId="0" xfId="1" applyNumberFormat="1" applyFont="1" applyBorder="1" applyAlignment="1">
      <alignment horizontal="center" vertical="center" wrapText="1"/>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0" fontId="0" fillId="0" borderId="0" xfId="0" applyAlignment="1">
      <alignment horizontal="center"/>
    </xf>
    <xf numFmtId="0" fontId="0" fillId="0" borderId="0" xfId="0" applyFill="1" applyAlignment="1"/>
    <xf numFmtId="0" fontId="7"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15" fillId="8" borderId="3" xfId="0" applyFont="1" applyFill="1" applyBorder="1" applyAlignment="1">
      <alignment vertical="center" wrapText="1"/>
    </xf>
    <xf numFmtId="15" fontId="15" fillId="8" borderId="3" xfId="0" applyNumberFormat="1" applyFont="1" applyFill="1" applyBorder="1" applyAlignment="1">
      <alignment vertical="center" wrapText="1"/>
    </xf>
    <xf numFmtId="0" fontId="15" fillId="8" borderId="3" xfId="0" applyFont="1" applyFill="1" applyBorder="1" applyAlignment="1">
      <alignment horizontal="center" vertical="center" wrapText="1"/>
    </xf>
    <xf numFmtId="10" fontId="15" fillId="8" borderId="3" xfId="0" applyNumberFormat="1" applyFont="1" applyFill="1" applyBorder="1" applyAlignment="1">
      <alignment horizontal="center" vertical="center" wrapText="1"/>
    </xf>
    <xf numFmtId="0" fontId="15" fillId="8" borderId="3" xfId="0" applyFont="1" applyFill="1" applyBorder="1" applyAlignment="1">
      <alignment horizontal="justify" vertical="center" wrapText="1"/>
    </xf>
    <xf numFmtId="0" fontId="7" fillId="2" borderId="4" xfId="0" applyFont="1" applyFill="1" applyBorder="1" applyAlignment="1">
      <alignment vertical="center" wrapText="1"/>
    </xf>
    <xf numFmtId="43" fontId="15" fillId="8" borderId="3" xfId="1" applyFont="1" applyFill="1" applyBorder="1" applyAlignment="1">
      <alignment vertical="center" wrapText="1"/>
    </xf>
    <xf numFmtId="9" fontId="15" fillId="8" borderId="3" xfId="0" applyNumberFormat="1" applyFont="1" applyFill="1" applyBorder="1" applyAlignment="1">
      <alignment vertical="center" wrapText="1"/>
    </xf>
    <xf numFmtId="43" fontId="15" fillId="8" borderId="3" xfId="1" applyFont="1" applyFill="1" applyBorder="1" applyAlignment="1">
      <alignment horizontal="right" vertical="center" wrapText="1"/>
    </xf>
    <xf numFmtId="4" fontId="15" fillId="8" borderId="3" xfId="0" applyNumberFormat="1" applyFont="1" applyFill="1" applyBorder="1" applyAlignment="1">
      <alignment horizontal="right" vertical="center" wrapText="1"/>
    </xf>
    <xf numFmtId="0" fontId="0" fillId="0" borderId="0" xfId="0" applyAlignment="1">
      <alignment horizontal="center"/>
    </xf>
    <xf numFmtId="43" fontId="0" fillId="0" borderId="0" xfId="1"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xf>
    <xf numFmtId="43" fontId="0" fillId="0" borderId="0" xfId="1" applyFont="1" applyAlignment="1">
      <alignment vertical="center" wrapText="1"/>
    </xf>
    <xf numFmtId="0" fontId="7" fillId="2" borderId="0" xfId="0" applyFont="1" applyFill="1" applyAlignment="1">
      <alignment horizontal="center" vertical="center"/>
    </xf>
    <xf numFmtId="0" fontId="6" fillId="0" borderId="0" xfId="0" applyFont="1" applyAlignment="1">
      <alignment horizontal="center" vertical="center" wrapText="1"/>
    </xf>
    <xf numFmtId="0" fontId="6" fillId="0" borderId="2" xfId="0" applyFont="1" applyBorder="1" applyAlignment="1">
      <alignment horizontal="center" vertical="center"/>
    </xf>
    <xf numFmtId="0" fontId="6" fillId="0" borderId="0" xfId="0" applyFont="1" applyBorder="1" applyAlignment="1">
      <alignment horizontal="center" vertical="center"/>
    </xf>
    <xf numFmtId="43" fontId="0" fillId="0" borderId="2" xfId="1" applyFont="1" applyBorder="1" applyAlignment="1">
      <alignment horizontal="center" vertical="center" wrapText="1"/>
    </xf>
    <xf numFmtId="0" fontId="0" fillId="0" borderId="2" xfId="0" applyBorder="1" applyAlignment="1">
      <alignment horizontal="center"/>
    </xf>
    <xf numFmtId="43" fontId="0" fillId="0" borderId="0" xfId="1" applyFont="1" applyAlignment="1">
      <alignment vertical="center"/>
    </xf>
    <xf numFmtId="3" fontId="0" fillId="0" borderId="0" xfId="0" applyNumberFormat="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0" fillId="0" borderId="1" xfId="0" applyFill="1" applyBorder="1" applyAlignment="1">
      <alignment horizontal="center"/>
    </xf>
    <xf numFmtId="43" fontId="0" fillId="0" borderId="0" xfId="1" applyNumberFormat="1" applyFont="1" applyAlignment="1">
      <alignment horizontal="center" vertical="center" wrapText="1"/>
    </xf>
    <xf numFmtId="43" fontId="0" fillId="0" borderId="0" xfId="1" applyNumberFormat="1" applyFont="1" applyBorder="1" applyAlignment="1">
      <alignment horizontal="center" vertical="center" wrapText="1"/>
    </xf>
    <xf numFmtId="164" fontId="0" fillId="0" borderId="0" xfId="0" applyNumberFormat="1" applyAlignment="1">
      <alignment horizontal="center"/>
    </xf>
    <xf numFmtId="164" fontId="0" fillId="0" borderId="2" xfId="0" applyNumberFormat="1" applyBorder="1" applyAlignment="1">
      <alignment horizontal="center"/>
    </xf>
    <xf numFmtId="43" fontId="0" fillId="0" borderId="2" xfId="1" applyNumberFormat="1" applyFont="1" applyBorder="1" applyAlignment="1">
      <alignment horizontal="center" vertical="center" wrapText="1"/>
    </xf>
    <xf numFmtId="164" fontId="4" fillId="2" borderId="0" xfId="0" applyNumberFormat="1" applyFont="1" applyFill="1" applyAlignment="1">
      <alignment horizontal="center" vertical="center"/>
    </xf>
    <xf numFmtId="0" fontId="4" fillId="5" borderId="0" xfId="0" applyFont="1" applyFill="1" applyAlignment="1">
      <alignment horizontal="left" vertical="center"/>
    </xf>
    <xf numFmtId="164" fontId="4" fillId="5" borderId="0" xfId="0" applyNumberFormat="1" applyFont="1" applyFill="1" applyAlignment="1">
      <alignment horizontal="left" vertical="center"/>
    </xf>
    <xf numFmtId="0" fontId="4" fillId="2" borderId="0" xfId="0" applyFont="1" applyFill="1" applyAlignment="1">
      <alignment horizontal="left" vertical="center"/>
    </xf>
    <xf numFmtId="164" fontId="4" fillId="2" borderId="0" xfId="1" applyNumberFormat="1" applyFont="1" applyFill="1" applyAlignment="1">
      <alignment horizontal="center" vertical="center" wrapText="1"/>
    </xf>
    <xf numFmtId="43" fontId="0" fillId="0" borderId="0" xfId="1" applyFont="1" applyAlignment="1">
      <alignment horizontal="center"/>
    </xf>
    <xf numFmtId="43" fontId="0" fillId="0" borderId="0" xfId="1" applyNumberFormat="1" applyFont="1" applyAlignment="1">
      <alignment horizontal="center"/>
    </xf>
    <xf numFmtId="43" fontId="0" fillId="0" borderId="0" xfId="1" applyNumberFormat="1" applyFont="1" applyFill="1" applyBorder="1" applyAlignment="1">
      <alignment horizontal="center" vertical="center" wrapText="1"/>
    </xf>
    <xf numFmtId="43" fontId="0" fillId="0" borderId="0" xfId="0" applyNumberFormat="1" applyAlignment="1">
      <alignment horizontal="center" vertical="center"/>
    </xf>
    <xf numFmtId="0" fontId="0" fillId="0" borderId="0" xfId="0" applyAlignment="1">
      <alignment horizontal="center" vertical="center"/>
    </xf>
    <xf numFmtId="164" fontId="0" fillId="0" borderId="0" xfId="1" applyNumberFormat="1" applyFont="1" applyAlignment="1">
      <alignment horizontal="center" vertical="center" wrapText="1"/>
    </xf>
    <xf numFmtId="43" fontId="1" fillId="0" borderId="0" xfId="1" applyNumberFormat="1" applyFont="1" applyFill="1" applyBorder="1" applyAlignment="1">
      <alignment horizontal="center" vertical="center" wrapText="1"/>
    </xf>
    <xf numFmtId="43" fontId="0" fillId="0" borderId="2" xfId="0" applyNumberFormat="1" applyBorder="1" applyAlignment="1">
      <alignment horizontal="center" vertical="center"/>
    </xf>
    <xf numFmtId="0" fontId="0" fillId="0" borderId="0" xfId="0" applyBorder="1" applyAlignment="1">
      <alignment horizontal="center" vertical="center"/>
    </xf>
    <xf numFmtId="0" fontId="4" fillId="2" borderId="0" xfId="0" applyFont="1" applyFill="1" applyAlignment="1">
      <alignment horizontal="center" vertical="center"/>
    </xf>
    <xf numFmtId="164" fontId="4" fillId="5" borderId="0" xfId="0" applyNumberFormat="1" applyFont="1" applyFill="1" applyAlignment="1">
      <alignment horizontal="center" vertical="center"/>
    </xf>
    <xf numFmtId="43" fontId="0" fillId="0" borderId="2" xfId="1" applyNumberFormat="1" applyFont="1" applyFill="1" applyBorder="1" applyAlignment="1">
      <alignment horizontal="center" vertical="center" wrapText="1"/>
    </xf>
    <xf numFmtId="43" fontId="8" fillId="0" borderId="0" xfId="1" applyFont="1" applyAlignment="1">
      <alignment horizontal="center" vertical="center" wrapText="1"/>
    </xf>
    <xf numFmtId="43" fontId="8" fillId="0" borderId="0" xfId="1" applyNumberFormat="1" applyFont="1" applyAlignment="1">
      <alignment horizontal="center" vertical="center" wrapText="1"/>
    </xf>
    <xf numFmtId="43" fontId="8" fillId="0" borderId="0" xfId="1" applyFont="1" applyAlignment="1">
      <alignment vertical="center"/>
    </xf>
    <xf numFmtId="43" fontId="8" fillId="0" borderId="0" xfId="1" applyFont="1" applyAlignment="1">
      <alignment vertical="center" wrapText="1"/>
    </xf>
    <xf numFmtId="43" fontId="8" fillId="0" borderId="2" xfId="1" applyFont="1" applyBorder="1" applyAlignment="1">
      <alignment horizontal="center" vertical="center" wrapText="1"/>
    </xf>
    <xf numFmtId="43" fontId="8" fillId="0" borderId="2" xfId="1" applyNumberFormat="1" applyFont="1" applyBorder="1" applyAlignment="1">
      <alignment horizontal="center" vertical="center" wrapText="1"/>
    </xf>
    <xf numFmtId="43" fontId="8" fillId="0" borderId="0" xfId="1" applyNumberFormat="1" applyFont="1" applyBorder="1" applyAlignment="1">
      <alignment horizontal="center" vertical="center" wrapText="1"/>
    </xf>
    <xf numFmtId="43" fontId="8" fillId="0" borderId="0" xfId="1" applyFont="1" applyBorder="1" applyAlignment="1">
      <alignment horizontal="center" vertical="center" wrapText="1"/>
    </xf>
    <xf numFmtId="0" fontId="10" fillId="7" borderId="0" xfId="0" applyFont="1" applyFill="1" applyAlignment="1">
      <alignment horizontal="center" vertical="center" wrapText="1"/>
    </xf>
    <xf numFmtId="164" fontId="10" fillId="7" borderId="0" xfId="0" applyNumberFormat="1" applyFont="1" applyFill="1" applyAlignment="1">
      <alignment horizontal="center" vertical="center" wrapText="1"/>
    </xf>
    <xf numFmtId="0" fontId="8" fillId="0" borderId="0" xfId="0" applyFont="1" applyAlignment="1">
      <alignment horizontal="left" vertical="center"/>
    </xf>
    <xf numFmtId="43" fontId="8" fillId="0" borderId="0" xfId="1" applyFont="1" applyAlignment="1">
      <alignment horizontal="center" vertical="center"/>
    </xf>
    <xf numFmtId="164" fontId="8" fillId="0" borderId="0" xfId="1" applyNumberFormat="1" applyFont="1" applyAlignment="1">
      <alignment horizontal="center" vertical="center"/>
    </xf>
    <xf numFmtId="164" fontId="4" fillId="2" borderId="0" xfId="0" applyNumberFormat="1" applyFont="1" applyFill="1" applyAlignment="1">
      <alignment horizontal="center"/>
    </xf>
    <xf numFmtId="43" fontId="0" fillId="0" borderId="0" xfId="0" applyNumberFormat="1" applyFill="1" applyAlignment="1">
      <alignment horizontal="center"/>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164" fontId="1" fillId="0" borderId="0" xfId="1" applyNumberFormat="1" applyFont="1" applyBorder="1" applyAlignment="1">
      <alignment horizontal="center" vertical="center" wrapText="1"/>
    </xf>
    <xf numFmtId="43" fontId="0" fillId="0" borderId="0" xfId="1" applyFont="1" applyBorder="1" applyAlignment="1">
      <alignment horizontal="center" vertical="center" wrapText="1"/>
    </xf>
    <xf numFmtId="43" fontId="1" fillId="0" borderId="0" xfId="1" applyNumberFormat="1"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Fill="1" applyAlignment="1">
      <alignment horizontal="center" vertical="center" wrapText="1"/>
    </xf>
    <xf numFmtId="43" fontId="1" fillId="0" borderId="2" xfId="1" applyNumberFormat="1" applyFont="1" applyBorder="1" applyAlignment="1">
      <alignment horizontal="center" vertical="center" wrapText="1"/>
    </xf>
    <xf numFmtId="164" fontId="4" fillId="5" borderId="0" xfId="1" applyNumberFormat="1" applyFont="1" applyFill="1" applyAlignment="1">
      <alignment horizontal="center" vertical="center"/>
    </xf>
    <xf numFmtId="164" fontId="4" fillId="2" borderId="0" xfId="1" applyNumberFormat="1" applyFont="1" applyFill="1" applyAlignment="1">
      <alignment horizontal="center" vertical="center"/>
    </xf>
    <xf numFmtId="0" fontId="5" fillId="5" borderId="0" xfId="0" applyFont="1" applyFill="1" applyAlignment="1">
      <alignment horizontal="left" vertical="center"/>
    </xf>
    <xf numFmtId="0" fontId="4" fillId="0" borderId="0" xfId="0" applyFont="1" applyFill="1" applyAlignment="1">
      <alignment horizontal="center" vertical="center"/>
    </xf>
    <xf numFmtId="0" fontId="0" fillId="0" borderId="0" xfId="0" applyFont="1" applyAlignment="1">
      <alignment horizontal="center" vertical="center" wrapText="1"/>
    </xf>
    <xf numFmtId="0" fontId="7" fillId="2"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0" fontId="0" fillId="0" borderId="0" xfId="2" applyNumberFormat="1" applyFont="1" applyFill="1" applyBorder="1" applyAlignment="1">
      <alignment horizontal="center" vertical="center" wrapText="1"/>
    </xf>
    <xf numFmtId="10" fontId="0" fillId="0" borderId="0" xfId="2" applyNumberFormat="1" applyFont="1" applyAlignment="1">
      <alignment horizontal="center" vertical="center" wrapText="1"/>
    </xf>
    <xf numFmtId="0" fontId="0" fillId="0" borderId="0" xfId="0" applyFill="1" applyBorder="1" applyAlignment="1">
      <alignment horizontal="center"/>
    </xf>
  </cellXfs>
  <cellStyles count="5">
    <cellStyle name="Millares" xfId="1" builtinId="3"/>
    <cellStyle name="Millares 2" xfId="3"/>
    <cellStyle name="Normal" xfId="0" builtinId="0"/>
    <cellStyle name="Normal 3"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1</xdr:rowOff>
    </xdr:from>
    <xdr:to>
      <xdr:col>10</xdr:col>
      <xdr:colOff>219076</xdr:colOff>
      <xdr:row>3</xdr:row>
      <xdr:rowOff>76201</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1"/>
          <a:ext cx="56007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66673</xdr:colOff>
      <xdr:row>3</xdr:row>
      <xdr:rowOff>85720</xdr:rowOff>
    </xdr:from>
    <xdr:to>
      <xdr:col>17</xdr:col>
      <xdr:colOff>57153</xdr:colOff>
      <xdr:row>9</xdr:row>
      <xdr:rowOff>161921</xdr:rowOff>
    </xdr:to>
    <xdr:sp macro="" textlink="">
      <xdr:nvSpPr>
        <xdr:cNvPr id="5" name="60 Rectángulo"/>
        <xdr:cNvSpPr/>
      </xdr:nvSpPr>
      <xdr:spPr>
        <a:xfrm rot="16200000">
          <a:off x="4376737" y="-3652844"/>
          <a:ext cx="1219201" cy="9839330"/>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endParaRPr lang="es-MX" sz="1100"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Deuda pública de Largo Plazo al 2do Trimestre de 2017</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180975</xdr:colOff>
      <xdr:row>3</xdr:row>
      <xdr:rowOff>142875</xdr:rowOff>
    </xdr:from>
    <xdr:to>
      <xdr:col>1</xdr:col>
      <xdr:colOff>1323974</xdr:colOff>
      <xdr:row>9</xdr:row>
      <xdr:rowOff>104774</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714375"/>
          <a:ext cx="1142999" cy="110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171450</xdr:colOff>
      <xdr:row>4</xdr:row>
      <xdr:rowOff>104775</xdr:rowOff>
    </xdr:from>
    <xdr:to>
      <xdr:col>5</xdr:col>
      <xdr:colOff>381000</xdr:colOff>
      <xdr:row>8</xdr:row>
      <xdr:rowOff>152400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866775"/>
          <a:ext cx="14763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561975</xdr:colOff>
      <xdr:row>3</xdr:row>
      <xdr:rowOff>133350</xdr:rowOff>
    </xdr:from>
    <xdr:to>
      <xdr:col>2</xdr:col>
      <xdr:colOff>571500</xdr:colOff>
      <xdr:row>9</xdr:row>
      <xdr:rowOff>142875</xdr:rowOff>
    </xdr:to>
    <xdr:cxnSp macro="">
      <xdr:nvCxnSpPr>
        <xdr:cNvPr id="9" name="8 Conector recto"/>
        <xdr:cNvCxnSpPr/>
      </xdr:nvCxnSpPr>
      <xdr:spPr>
        <a:xfrm flipH="1">
          <a:off x="1323975" y="704850"/>
          <a:ext cx="9525"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66677</xdr:colOff>
      <xdr:row>0</xdr:row>
      <xdr:rowOff>0</xdr:rowOff>
    </xdr:from>
    <xdr:to>
      <xdr:col>9</xdr:col>
      <xdr:colOff>313586</xdr:colOff>
      <xdr:row>3</xdr:row>
      <xdr:rowOff>76500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7" y="0"/>
          <a:ext cx="6609609"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47619</xdr:colOff>
      <xdr:row>3</xdr:row>
      <xdr:rowOff>114300</xdr:rowOff>
    </xdr:from>
    <xdr:to>
      <xdr:col>12</xdr:col>
      <xdr:colOff>1644</xdr:colOff>
      <xdr:row>9</xdr:row>
      <xdr:rowOff>152390</xdr:rowOff>
    </xdr:to>
    <xdr:sp macro="" textlink="">
      <xdr:nvSpPr>
        <xdr:cNvPr id="3" name="60 Rectángulo"/>
        <xdr:cNvSpPr/>
      </xdr:nvSpPr>
      <xdr:spPr>
        <a:xfrm rot="16200000">
          <a:off x="3525074" y="-2791655"/>
          <a:ext cx="1181090" cy="8136000"/>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                  Saldo de la Deuda Directa al 2do Trimestre de 2017</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142875</xdr:rowOff>
    </xdr:from>
    <xdr:to>
      <xdr:col>3</xdr:col>
      <xdr:colOff>0</xdr:colOff>
      <xdr:row>9</xdr:row>
      <xdr:rowOff>104774</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714375"/>
          <a:ext cx="1562100" cy="110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171450</xdr:colOff>
      <xdr:row>4</xdr:row>
      <xdr:rowOff>104776</xdr:rowOff>
    </xdr:from>
    <xdr:to>
      <xdr:col>5</xdr:col>
      <xdr:colOff>304800</xdr:colOff>
      <xdr:row>8</xdr:row>
      <xdr:rowOff>66676</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 y="866776"/>
          <a:ext cx="1400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104777</xdr:colOff>
      <xdr:row>0</xdr:row>
      <xdr:rowOff>0</xdr:rowOff>
    </xdr:from>
    <xdr:to>
      <xdr:col>8</xdr:col>
      <xdr:colOff>76200</xdr:colOff>
      <xdr:row>3</xdr:row>
      <xdr:rowOff>76500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7" y="0"/>
          <a:ext cx="8477248"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47619</xdr:colOff>
      <xdr:row>3</xdr:row>
      <xdr:rowOff>114300</xdr:rowOff>
    </xdr:from>
    <xdr:to>
      <xdr:col>15</xdr:col>
      <xdr:colOff>1266825</xdr:colOff>
      <xdr:row>9</xdr:row>
      <xdr:rowOff>152390</xdr:rowOff>
    </xdr:to>
    <xdr:sp macro="" textlink="">
      <xdr:nvSpPr>
        <xdr:cNvPr id="3" name="60 Rectángulo"/>
        <xdr:cNvSpPr/>
      </xdr:nvSpPr>
      <xdr:spPr>
        <a:xfrm rot="16200000">
          <a:off x="8877302" y="-8143883"/>
          <a:ext cx="1181090" cy="18840456"/>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 Endeudamiento Neto al 2do Trimestre de 2017</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142875</xdr:rowOff>
    </xdr:from>
    <xdr:to>
      <xdr:col>2</xdr:col>
      <xdr:colOff>95250</xdr:colOff>
      <xdr:row>9</xdr:row>
      <xdr:rowOff>104774</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714375"/>
          <a:ext cx="1562100" cy="110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371475</xdr:colOff>
      <xdr:row>4</xdr:row>
      <xdr:rowOff>123826</xdr:rowOff>
    </xdr:from>
    <xdr:to>
      <xdr:col>5</xdr:col>
      <xdr:colOff>762000</xdr:colOff>
      <xdr:row>8</xdr:row>
      <xdr:rowOff>85726</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0275" y="885826"/>
          <a:ext cx="165735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66677</xdr:colOff>
      <xdr:row>0</xdr:row>
      <xdr:rowOff>28575</xdr:rowOff>
    </xdr:from>
    <xdr:to>
      <xdr:col>9</xdr:col>
      <xdr:colOff>666011</xdr:colOff>
      <xdr:row>3</xdr:row>
      <xdr:rowOff>105075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7" y="28575"/>
          <a:ext cx="7247784"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47619</xdr:colOff>
      <xdr:row>3</xdr:row>
      <xdr:rowOff>114300</xdr:rowOff>
    </xdr:from>
    <xdr:to>
      <xdr:col>12</xdr:col>
      <xdr:colOff>1644</xdr:colOff>
      <xdr:row>9</xdr:row>
      <xdr:rowOff>152390</xdr:rowOff>
    </xdr:to>
    <xdr:sp macro="" textlink="">
      <xdr:nvSpPr>
        <xdr:cNvPr id="3" name="60 Rectángulo"/>
        <xdr:cNvSpPr/>
      </xdr:nvSpPr>
      <xdr:spPr>
        <a:xfrm rot="16200000">
          <a:off x="3844162" y="-3110743"/>
          <a:ext cx="1181090" cy="8774175"/>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                  Intereses de la Deuda Pública Pagados al 2do Trimestre de 2017</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142875</xdr:rowOff>
    </xdr:from>
    <xdr:to>
      <xdr:col>2</xdr:col>
      <xdr:colOff>95250</xdr:colOff>
      <xdr:row>9</xdr:row>
      <xdr:rowOff>104774</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714375"/>
          <a:ext cx="1562100" cy="110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171450</xdr:colOff>
      <xdr:row>4</xdr:row>
      <xdr:rowOff>104776</xdr:rowOff>
    </xdr:from>
    <xdr:to>
      <xdr:col>5</xdr:col>
      <xdr:colOff>352425</xdr:colOff>
      <xdr:row>8</xdr:row>
      <xdr:rowOff>66676</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 y="866776"/>
          <a:ext cx="1400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69274</xdr:rowOff>
    </xdr:from>
    <xdr:to>
      <xdr:col>11</xdr:col>
      <xdr:colOff>645102</xdr:colOff>
      <xdr:row>4</xdr:row>
      <xdr:rowOff>34638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274"/>
          <a:ext cx="8334375" cy="727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34640</xdr:colOff>
      <xdr:row>4</xdr:row>
      <xdr:rowOff>34636</xdr:rowOff>
    </xdr:from>
    <xdr:to>
      <xdr:col>11</xdr:col>
      <xdr:colOff>1861707</xdr:colOff>
      <xdr:row>10</xdr:row>
      <xdr:rowOff>72726</xdr:rowOff>
    </xdr:to>
    <xdr:sp macro="" textlink="">
      <xdr:nvSpPr>
        <xdr:cNvPr id="5" name="60 Rectángulo"/>
        <xdr:cNvSpPr/>
      </xdr:nvSpPr>
      <xdr:spPr>
        <a:xfrm rot="16200000">
          <a:off x="3665401" y="-2834125"/>
          <a:ext cx="1181090" cy="8442612"/>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                  Registro de Deuda Pública de Corto Plazo al 2doTrimestre de 2017</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147207</xdr:colOff>
      <xdr:row>4</xdr:row>
      <xdr:rowOff>43294</xdr:rowOff>
    </xdr:from>
    <xdr:to>
      <xdr:col>3</xdr:col>
      <xdr:colOff>34639</xdr:colOff>
      <xdr:row>10</xdr:row>
      <xdr:rowOff>60613</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207" y="805294"/>
          <a:ext cx="1524000" cy="1160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182708</xdr:colOff>
      <xdr:row>5</xdr:row>
      <xdr:rowOff>17318</xdr:rowOff>
    </xdr:from>
    <xdr:to>
      <xdr:col>5</xdr:col>
      <xdr:colOff>226002</xdr:colOff>
      <xdr:row>8</xdr:row>
      <xdr:rowOff>169718</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19276" y="969818"/>
          <a:ext cx="1437408"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320388</xdr:colOff>
      <xdr:row>4</xdr:row>
      <xdr:rowOff>60614</xdr:rowOff>
    </xdr:from>
    <xdr:to>
      <xdr:col>2</xdr:col>
      <xdr:colOff>320388</xdr:colOff>
      <xdr:row>10</xdr:row>
      <xdr:rowOff>70139</xdr:rowOff>
    </xdr:to>
    <xdr:cxnSp macro="">
      <xdr:nvCxnSpPr>
        <xdr:cNvPr id="8" name="7 Conector recto"/>
        <xdr:cNvCxnSpPr/>
      </xdr:nvCxnSpPr>
      <xdr:spPr>
        <a:xfrm flipH="1">
          <a:off x="1844388" y="822614"/>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66676</xdr:colOff>
      <xdr:row>0</xdr:row>
      <xdr:rowOff>1</xdr:rowOff>
    </xdr:from>
    <xdr:to>
      <xdr:col>10</xdr:col>
      <xdr:colOff>1447801</xdr:colOff>
      <xdr:row>3</xdr:row>
      <xdr:rowOff>104775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1"/>
          <a:ext cx="7772400" cy="67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66671</xdr:colOff>
      <xdr:row>3</xdr:row>
      <xdr:rowOff>85713</xdr:rowOff>
    </xdr:from>
    <xdr:to>
      <xdr:col>25</xdr:col>
      <xdr:colOff>2</xdr:colOff>
      <xdr:row>9</xdr:row>
      <xdr:rowOff>161914</xdr:rowOff>
    </xdr:to>
    <xdr:sp macro="" textlink="">
      <xdr:nvSpPr>
        <xdr:cNvPr id="3" name="60 Rectángulo"/>
        <xdr:cNvSpPr/>
      </xdr:nvSpPr>
      <xdr:spPr>
        <a:xfrm rot="16200000">
          <a:off x="7767636" y="-7043752"/>
          <a:ext cx="1219201" cy="16621131"/>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endParaRPr lang="es-MX" sz="1100"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Pago del Servicio de la Deuda Pública Por Funte de Financiamiento al 2do Trimestre de 2017</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219076</xdr:colOff>
      <xdr:row>3</xdr:row>
      <xdr:rowOff>142875</xdr:rowOff>
    </xdr:from>
    <xdr:to>
      <xdr:col>2</xdr:col>
      <xdr:colOff>38100</xdr:colOff>
      <xdr:row>9</xdr:row>
      <xdr:rowOff>104774</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6" y="714375"/>
          <a:ext cx="1514474" cy="110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171450</xdr:colOff>
      <xdr:row>4</xdr:row>
      <xdr:rowOff>104775</xdr:rowOff>
    </xdr:from>
    <xdr:to>
      <xdr:col>5</xdr:col>
      <xdr:colOff>647700</xdr:colOff>
      <xdr:row>8</xdr:row>
      <xdr:rowOff>152400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 y="866775"/>
          <a:ext cx="14763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66676</xdr:colOff>
      <xdr:row>0</xdr:row>
      <xdr:rowOff>1</xdr:rowOff>
    </xdr:from>
    <xdr:to>
      <xdr:col>6</xdr:col>
      <xdr:colOff>342901</xdr:colOff>
      <xdr:row>3</xdr:row>
      <xdr:rowOff>76201</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1"/>
          <a:ext cx="77724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66671</xdr:colOff>
      <xdr:row>3</xdr:row>
      <xdr:rowOff>85712</xdr:rowOff>
    </xdr:from>
    <xdr:to>
      <xdr:col>15</xdr:col>
      <xdr:colOff>2095500</xdr:colOff>
      <xdr:row>9</xdr:row>
      <xdr:rowOff>161913</xdr:rowOff>
    </xdr:to>
    <xdr:sp macro="" textlink="">
      <xdr:nvSpPr>
        <xdr:cNvPr id="3" name="60 Rectángulo"/>
        <xdr:cNvSpPr/>
      </xdr:nvSpPr>
      <xdr:spPr>
        <a:xfrm rot="16200000">
          <a:off x="8381997" y="-7658114"/>
          <a:ext cx="1219201" cy="17849854"/>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endParaRPr lang="es-MX" sz="1100"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Registro Estatal de Deuda Pública al 2do Trimestre de 2017</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219076</xdr:colOff>
      <xdr:row>3</xdr:row>
      <xdr:rowOff>142875</xdr:rowOff>
    </xdr:from>
    <xdr:to>
      <xdr:col>1</xdr:col>
      <xdr:colOff>57150</xdr:colOff>
      <xdr:row>9</xdr:row>
      <xdr:rowOff>104774</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6" y="714375"/>
          <a:ext cx="1514474" cy="110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171450</xdr:colOff>
      <xdr:row>4</xdr:row>
      <xdr:rowOff>104775</xdr:rowOff>
    </xdr:from>
    <xdr:to>
      <xdr:col>4</xdr:col>
      <xdr:colOff>714375</xdr:colOff>
      <xdr:row>8</xdr:row>
      <xdr:rowOff>152400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 y="866775"/>
          <a:ext cx="173355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nzas/Desktop/DEUDA%20PUBLICA%20MENSUAL/Deuda%20P&#250;blica%20Mensual%202017%20-%20Linea%20de%20Credito%20Glob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inanzas/Desktop/Deuda%20documentada%20(proyeccion%20de%20deuda)/DEUDA%20DOCUMETADA%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Enero"/>
      <sheetName val="Febrero"/>
      <sheetName val="Marzo"/>
      <sheetName val="Abril"/>
      <sheetName val="Mayo "/>
      <sheetName val="Junio "/>
      <sheetName val="Julio"/>
      <sheetName val="Agosto "/>
      <sheetName val="Septiembre "/>
    </sheetNames>
    <sheetDataSet>
      <sheetData sheetId="0"/>
      <sheetData sheetId="1"/>
      <sheetData sheetId="2"/>
      <sheetData sheetId="3">
        <row r="49">
          <cell r="G49">
            <v>467401799.26999998</v>
          </cell>
        </row>
        <row r="50">
          <cell r="G50">
            <v>474008421.38999999</v>
          </cell>
        </row>
        <row r="51">
          <cell r="G51">
            <v>293897635.06445974</v>
          </cell>
        </row>
        <row r="52">
          <cell r="G52">
            <v>268719274.74467027</v>
          </cell>
        </row>
        <row r="53">
          <cell r="G53">
            <v>140496107.63</v>
          </cell>
        </row>
        <row r="54">
          <cell r="G54">
            <v>2139462022.3299999</v>
          </cell>
        </row>
        <row r="55">
          <cell r="G55">
            <v>215708106.61000001</v>
          </cell>
        </row>
        <row r="56">
          <cell r="G56">
            <v>478776672.33999997</v>
          </cell>
        </row>
        <row r="57">
          <cell r="G57">
            <v>876884560.34000003</v>
          </cell>
        </row>
        <row r="58">
          <cell r="G58">
            <v>41666667.229999997</v>
          </cell>
        </row>
        <row r="59">
          <cell r="G59">
            <v>475973358.32999998</v>
          </cell>
        </row>
        <row r="60">
          <cell r="G60">
            <v>1371396828.9499998</v>
          </cell>
        </row>
        <row r="61">
          <cell r="G61">
            <v>609848041.54999995</v>
          </cell>
        </row>
        <row r="62">
          <cell r="G62">
            <v>1325987055.8599999</v>
          </cell>
        </row>
        <row r="63">
          <cell r="G63">
            <v>535000000</v>
          </cell>
        </row>
        <row r="64">
          <cell r="G64">
            <v>735000000</v>
          </cell>
        </row>
        <row r="69">
          <cell r="G69">
            <v>282823628.69999999</v>
          </cell>
        </row>
        <row r="70">
          <cell r="G70">
            <v>246876523.35659745</v>
          </cell>
        </row>
        <row r="71">
          <cell r="G71">
            <v>1015892885.1</v>
          </cell>
        </row>
        <row r="72">
          <cell r="G72">
            <v>1335552972.0899999</v>
          </cell>
        </row>
        <row r="73">
          <cell r="G73">
            <v>1386228336.1500001</v>
          </cell>
        </row>
        <row r="74">
          <cell r="G74">
            <v>1892915040.1800001</v>
          </cell>
        </row>
        <row r="75">
          <cell r="G75">
            <v>900000000</v>
          </cell>
        </row>
        <row r="76">
          <cell r="G76">
            <v>310000000</v>
          </cell>
        </row>
        <row r="87">
          <cell r="G87">
            <v>995600150</v>
          </cell>
        </row>
        <row r="88">
          <cell r="G88">
            <v>300000000</v>
          </cell>
        </row>
        <row r="89">
          <cell r="G89">
            <v>299888355</v>
          </cell>
        </row>
        <row r="90">
          <cell r="G90">
            <v>211994864</v>
          </cell>
        </row>
        <row r="91">
          <cell r="G91">
            <v>500379494</v>
          </cell>
        </row>
        <row r="92">
          <cell r="G92">
            <v>85471486</v>
          </cell>
        </row>
        <row r="93">
          <cell r="G93">
            <v>56000000</v>
          </cell>
        </row>
      </sheetData>
      <sheetData sheetId="4"/>
      <sheetData sheetId="5"/>
      <sheetData sheetId="6">
        <row r="49">
          <cell r="G49">
            <v>460297080.97000003</v>
          </cell>
        </row>
        <row r="50">
          <cell r="G50">
            <v>469327710.13</v>
          </cell>
        </row>
        <row r="51">
          <cell r="G51">
            <v>289482015.97000003</v>
          </cell>
        </row>
        <row r="52">
          <cell r="G52">
            <v>266065740.97</v>
          </cell>
        </row>
        <row r="53">
          <cell r="G53">
            <v>140174992.28</v>
          </cell>
        </row>
        <row r="54">
          <cell r="G54">
            <v>2132829627.0899999</v>
          </cell>
        </row>
        <row r="55">
          <cell r="G55">
            <v>215215088.03</v>
          </cell>
        </row>
        <row r="56">
          <cell r="G56">
            <v>477292450.56999999</v>
          </cell>
        </row>
        <row r="57">
          <cell r="G57">
            <v>874880368.67999995</v>
          </cell>
        </row>
        <row r="58">
          <cell r="G58">
            <v>38888889.469999999</v>
          </cell>
        </row>
        <row r="59">
          <cell r="G59">
            <v>474885482.13999999</v>
          </cell>
        </row>
        <row r="60">
          <cell r="G60">
            <v>1368262636.76</v>
          </cell>
        </row>
        <row r="61">
          <cell r="G61">
            <v>609690079.34000003</v>
          </cell>
        </row>
        <row r="62">
          <cell r="G62">
            <v>1322752999.96</v>
          </cell>
        </row>
        <row r="63">
          <cell r="G63">
            <v>535000000</v>
          </cell>
        </row>
        <row r="64">
          <cell r="G64">
            <v>735000000</v>
          </cell>
        </row>
        <row r="69">
          <cell r="G69">
            <v>278681104.22000003</v>
          </cell>
        </row>
        <row r="70">
          <cell r="G70">
            <v>240652456.94</v>
          </cell>
        </row>
        <row r="71">
          <cell r="G71">
            <v>990495562.91999996</v>
          </cell>
        </row>
        <row r="72">
          <cell r="G72">
            <v>1302106970.72</v>
          </cell>
        </row>
        <row r="73">
          <cell r="G73">
            <v>1381872825.72</v>
          </cell>
        </row>
        <row r="74">
          <cell r="G74">
            <v>1888298258.26</v>
          </cell>
        </row>
        <row r="75">
          <cell r="G75">
            <v>900000000</v>
          </cell>
        </row>
        <row r="76">
          <cell r="G76">
            <v>310000000</v>
          </cell>
        </row>
        <row r="87">
          <cell r="G87">
            <v>995600150</v>
          </cell>
        </row>
        <row r="88">
          <cell r="G88">
            <v>300000000</v>
          </cell>
        </row>
        <row r="89">
          <cell r="G89">
            <v>299888355</v>
          </cell>
        </row>
        <row r="90">
          <cell r="G90">
            <v>211994864</v>
          </cell>
        </row>
        <row r="91">
          <cell r="G91">
            <v>500379494</v>
          </cell>
        </row>
        <row r="92">
          <cell r="G92">
            <v>85471486</v>
          </cell>
        </row>
        <row r="93">
          <cell r="G93">
            <v>56000000</v>
          </cell>
        </row>
        <row r="360">
          <cell r="G360">
            <v>3372196.34</v>
          </cell>
        </row>
        <row r="361">
          <cell r="G361">
            <v>75000000</v>
          </cell>
        </row>
        <row r="362">
          <cell r="G362">
            <v>21000000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OS 17"/>
      <sheetName val="Real Mensual 17"/>
      <sheetName val="Hoja1"/>
      <sheetName val="Hoja2"/>
    </sheetNames>
    <sheetDataSet>
      <sheetData sheetId="0">
        <row r="13">
          <cell r="R13">
            <v>2777777.7600000002</v>
          </cell>
        </row>
        <row r="14">
          <cell r="R14">
            <v>798849.8</v>
          </cell>
        </row>
        <row r="15">
          <cell r="R15">
            <v>0</v>
          </cell>
        </row>
        <row r="17">
          <cell r="R17">
            <v>4415619.09</v>
          </cell>
        </row>
        <row r="18">
          <cell r="R18">
            <v>5246079.2799999993</v>
          </cell>
        </row>
        <row r="19">
          <cell r="R19">
            <v>0</v>
          </cell>
        </row>
        <row r="21">
          <cell r="R21">
            <v>7104718.2999999998</v>
          </cell>
        </row>
        <row r="22">
          <cell r="R22">
            <v>8439079.9500000011</v>
          </cell>
        </row>
        <row r="23">
          <cell r="R23">
            <v>0</v>
          </cell>
        </row>
        <row r="25">
          <cell r="R25">
            <v>4680711.26</v>
          </cell>
        </row>
        <row r="26">
          <cell r="R26">
            <v>8642838.4800000004</v>
          </cell>
        </row>
        <row r="27">
          <cell r="R27">
            <v>0</v>
          </cell>
        </row>
        <row r="29">
          <cell r="R29">
            <v>2653533.77</v>
          </cell>
        </row>
        <row r="30">
          <cell r="R30">
            <v>4899696.25</v>
          </cell>
        </row>
        <row r="31">
          <cell r="R31">
            <v>0</v>
          </cell>
        </row>
        <row r="33">
          <cell r="R33">
            <v>1087876.19</v>
          </cell>
        </row>
        <row r="34">
          <cell r="R34">
            <v>9291166.3500000015</v>
          </cell>
        </row>
        <row r="35">
          <cell r="R35">
            <v>336585.36</v>
          </cell>
        </row>
        <row r="37">
          <cell r="R37">
            <v>3134440.0300000003</v>
          </cell>
        </row>
        <row r="38">
          <cell r="R38">
            <v>27278413.030000001</v>
          </cell>
        </row>
        <row r="39">
          <cell r="R39">
            <v>0</v>
          </cell>
        </row>
        <row r="41">
          <cell r="R41">
            <v>321115.34999999998</v>
          </cell>
        </row>
        <row r="42">
          <cell r="R42">
            <v>2792991.89</v>
          </cell>
        </row>
        <row r="43">
          <cell r="R43">
            <v>0</v>
          </cell>
        </row>
        <row r="45">
          <cell r="R45">
            <v>493018.58</v>
          </cell>
        </row>
        <row r="46">
          <cell r="R46">
            <v>4290386.2</v>
          </cell>
        </row>
        <row r="47">
          <cell r="R47">
            <v>0</v>
          </cell>
        </row>
        <row r="49">
          <cell r="R49">
            <v>2004191.6600000001</v>
          </cell>
        </row>
        <row r="50">
          <cell r="R50">
            <v>17206900.780000001</v>
          </cell>
        </row>
        <row r="51">
          <cell r="R51">
            <v>0</v>
          </cell>
        </row>
        <row r="53">
          <cell r="R53">
            <v>6632395.2300000004</v>
          </cell>
        </row>
        <row r="54">
          <cell r="R54">
            <v>42718141.900000006</v>
          </cell>
        </row>
        <row r="55">
          <cell r="R55">
            <v>75145.83</v>
          </cell>
        </row>
        <row r="57">
          <cell r="R57">
            <v>1484221.77</v>
          </cell>
        </row>
        <row r="58">
          <cell r="R58">
            <v>9438722.6600000001</v>
          </cell>
        </row>
        <row r="59">
          <cell r="R59">
            <v>0</v>
          </cell>
        </row>
        <row r="61">
          <cell r="R61">
            <v>157962.21000000002</v>
          </cell>
        </row>
        <row r="62">
          <cell r="R62">
            <v>12060129.93</v>
          </cell>
        </row>
        <row r="63">
          <cell r="R63">
            <v>0</v>
          </cell>
        </row>
        <row r="65">
          <cell r="R65">
            <v>3234055.8999999994</v>
          </cell>
        </row>
        <row r="66">
          <cell r="R66">
            <v>26338685.959999997</v>
          </cell>
        </row>
        <row r="67">
          <cell r="R67">
            <v>0</v>
          </cell>
        </row>
        <row r="69">
          <cell r="R69">
            <v>0</v>
          </cell>
        </row>
        <row r="70">
          <cell r="R70">
            <v>10361637.76</v>
          </cell>
        </row>
        <row r="71">
          <cell r="R71">
            <v>0</v>
          </cell>
        </row>
        <row r="73">
          <cell r="R73">
            <v>0</v>
          </cell>
        </row>
        <row r="74">
          <cell r="R74">
            <v>14343014.58</v>
          </cell>
        </row>
        <row r="75">
          <cell r="R75">
            <v>410620</v>
          </cell>
        </row>
        <row r="82">
          <cell r="R82">
            <v>4142524.48</v>
          </cell>
        </row>
        <row r="83">
          <cell r="R83">
            <v>5150202.01</v>
          </cell>
        </row>
        <row r="84">
          <cell r="R84">
            <v>0</v>
          </cell>
        </row>
        <row r="86">
          <cell r="R86">
            <v>6224066.4000000004</v>
          </cell>
        </row>
        <row r="87">
          <cell r="R87">
            <v>4280457.32</v>
          </cell>
        </row>
        <row r="88">
          <cell r="R88">
            <v>0</v>
          </cell>
        </row>
        <row r="90">
          <cell r="R90">
            <v>25397322.18</v>
          </cell>
        </row>
        <row r="91">
          <cell r="R91">
            <v>22903195.75</v>
          </cell>
        </row>
        <row r="92">
          <cell r="R92">
            <v>104420.88</v>
          </cell>
        </row>
        <row r="94">
          <cell r="R94">
            <v>33446001.509999998</v>
          </cell>
        </row>
        <row r="95">
          <cell r="R95">
            <v>26549625.589999996</v>
          </cell>
        </row>
        <row r="96">
          <cell r="R96">
            <v>0</v>
          </cell>
        </row>
        <row r="98">
          <cell r="R98">
            <v>0</v>
          </cell>
        </row>
        <row r="99">
          <cell r="R99">
            <v>20124119.059999999</v>
          </cell>
        </row>
        <row r="100">
          <cell r="R100">
            <v>0</v>
          </cell>
        </row>
        <row r="102">
          <cell r="R102">
            <v>0</v>
          </cell>
        </row>
        <row r="103">
          <cell r="R103">
            <v>6340333.3300000001</v>
          </cell>
        </row>
        <row r="104">
          <cell r="R104">
            <v>0</v>
          </cell>
        </row>
        <row r="106">
          <cell r="R106">
            <v>0</v>
          </cell>
        </row>
        <row r="107">
          <cell r="R107">
            <v>6191307.6899999995</v>
          </cell>
        </row>
        <row r="108">
          <cell r="R108">
            <v>0</v>
          </cell>
        </row>
        <row r="110">
          <cell r="R110">
            <v>0</v>
          </cell>
        </row>
        <row r="111">
          <cell r="R111">
            <v>4406712.88</v>
          </cell>
        </row>
        <row r="112">
          <cell r="R112">
            <v>0</v>
          </cell>
        </row>
        <row r="114">
          <cell r="R114">
            <v>0</v>
          </cell>
        </row>
        <row r="115">
          <cell r="R115">
            <v>10262225.390000001</v>
          </cell>
        </row>
        <row r="116">
          <cell r="R116">
            <v>0</v>
          </cell>
        </row>
        <row r="118">
          <cell r="R118">
            <v>4355510.43</v>
          </cell>
        </row>
        <row r="119">
          <cell r="R119">
            <v>26828241.649999999</v>
          </cell>
        </row>
        <row r="120">
          <cell r="R120">
            <v>0</v>
          </cell>
        </row>
        <row r="122">
          <cell r="R122">
            <v>4616781.92</v>
          </cell>
        </row>
        <row r="123">
          <cell r="R123">
            <v>37174501.799999997</v>
          </cell>
        </row>
        <row r="124">
          <cell r="R124">
            <v>0</v>
          </cell>
        </row>
        <row r="126">
          <cell r="R126">
            <v>0</v>
          </cell>
        </row>
        <row r="127">
          <cell r="R127">
            <v>16266750</v>
          </cell>
        </row>
        <row r="128">
          <cell r="R128">
            <v>71465.259999999995</v>
          </cell>
        </row>
        <row r="130">
          <cell r="R130">
            <v>0</v>
          </cell>
        </row>
        <row r="131">
          <cell r="R131">
            <v>1878473.31</v>
          </cell>
        </row>
        <row r="132">
          <cell r="R132">
            <v>0</v>
          </cell>
        </row>
        <row r="135">
          <cell r="R135">
            <v>0</v>
          </cell>
        </row>
        <row r="136">
          <cell r="R136">
            <v>1257946.6600000001</v>
          </cell>
        </row>
        <row r="137">
          <cell r="R137">
            <v>0</v>
          </cell>
        </row>
        <row r="139">
          <cell r="R139">
            <v>0</v>
          </cell>
        </row>
        <row r="140">
          <cell r="R140">
            <v>5981968.3799999999</v>
          </cell>
        </row>
        <row r="141">
          <cell r="R141">
            <v>0</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46"/>
  <sheetViews>
    <sheetView tabSelected="1" workbookViewId="0">
      <selection activeCell="D15" sqref="D15:D16"/>
    </sheetView>
  </sheetViews>
  <sheetFormatPr baseColWidth="10" defaultRowHeight="15" x14ac:dyDescent="0.25"/>
  <cols>
    <col min="1" max="1" width="4" customWidth="1"/>
    <col min="2" max="2" width="21.42578125" customWidth="1"/>
    <col min="3" max="3" width="2" customWidth="1"/>
    <col min="4" max="4" width="17.5703125" customWidth="1"/>
    <col min="5" max="5" width="1.42578125" customWidth="1"/>
    <col min="6" max="6" width="14.28515625" customWidth="1"/>
    <col min="7" max="7" width="1" customWidth="1"/>
    <col min="8" max="8" width="15.28515625" customWidth="1"/>
    <col min="9" max="9" width="1.5703125" customWidth="1"/>
    <col min="10" max="10" width="3.140625" customWidth="1"/>
    <col min="11" max="11" width="22.140625" customWidth="1"/>
    <col min="12" max="12" width="3" customWidth="1"/>
    <col min="13" max="13" width="16.85546875" customWidth="1"/>
    <col min="14" max="14" width="1.7109375" customWidth="1"/>
    <col min="15" max="15" width="15" customWidth="1"/>
    <col min="16" max="16" width="2.5703125" customWidth="1"/>
    <col min="17" max="17" width="13.42578125" customWidth="1"/>
  </cols>
  <sheetData>
    <row r="11" spans="1:18" ht="45" x14ac:dyDescent="0.25">
      <c r="A11" s="1"/>
      <c r="B11" s="2" t="s">
        <v>1</v>
      </c>
      <c r="C11" s="2"/>
      <c r="D11" s="2" t="s">
        <v>97</v>
      </c>
      <c r="E11" s="2"/>
      <c r="F11" s="2" t="s">
        <v>2</v>
      </c>
      <c r="G11" s="2"/>
      <c r="H11" s="2" t="s">
        <v>3</v>
      </c>
      <c r="I11" s="2"/>
      <c r="J11" s="70"/>
      <c r="K11" s="2" t="s">
        <v>1</v>
      </c>
      <c r="L11" s="2"/>
      <c r="M11" s="2" t="s">
        <v>0</v>
      </c>
      <c r="N11" s="2"/>
      <c r="O11" s="2" t="s">
        <v>2</v>
      </c>
      <c r="P11" s="2"/>
      <c r="Q11" s="2" t="s">
        <v>3</v>
      </c>
      <c r="R11" s="4"/>
    </row>
    <row r="12" spans="1:18" x14ac:dyDescent="0.25">
      <c r="A12" s="1"/>
      <c r="B12" s="3"/>
      <c r="C12" s="3"/>
      <c r="D12" s="3"/>
      <c r="E12" s="3"/>
      <c r="F12" s="3"/>
      <c r="G12" s="3"/>
      <c r="H12" s="3"/>
      <c r="I12" s="3"/>
      <c r="J12" s="70"/>
      <c r="K12" s="3"/>
      <c r="L12" s="3"/>
      <c r="M12" s="3"/>
      <c r="N12" s="3"/>
      <c r="O12" s="3"/>
      <c r="P12" s="3"/>
      <c r="Q12" s="3"/>
      <c r="R12" s="5"/>
    </row>
    <row r="13" spans="1:18" ht="18" x14ac:dyDescent="0.25">
      <c r="A13" s="6"/>
      <c r="B13" s="6"/>
      <c r="C13" s="6"/>
      <c r="D13" s="7" t="s">
        <v>4</v>
      </c>
      <c r="E13" s="6"/>
      <c r="F13" s="6"/>
      <c r="G13" s="6"/>
      <c r="H13" s="6"/>
      <c r="I13" s="6"/>
      <c r="J13" s="70"/>
      <c r="K13" s="6"/>
      <c r="L13" s="6"/>
      <c r="M13" s="7" t="s">
        <v>5</v>
      </c>
      <c r="N13" s="6"/>
      <c r="O13" s="6"/>
      <c r="P13" s="6"/>
      <c r="Q13" s="6"/>
      <c r="R13" s="8"/>
    </row>
    <row r="14" spans="1:18" x14ac:dyDescent="0.25">
      <c r="A14" s="6"/>
      <c r="B14" s="9"/>
      <c r="C14" s="9"/>
      <c r="D14" s="9"/>
      <c r="E14" s="9"/>
      <c r="F14" s="9"/>
      <c r="G14" s="9"/>
      <c r="H14" s="9"/>
      <c r="I14" s="9"/>
      <c r="J14" s="71"/>
      <c r="K14" s="9"/>
      <c r="L14" s="9"/>
      <c r="M14" s="9"/>
      <c r="N14" s="9"/>
      <c r="O14" s="9"/>
      <c r="P14" s="9"/>
      <c r="Q14" s="9"/>
      <c r="R14" s="8"/>
    </row>
    <row r="15" spans="1:18" ht="15.75" customHeight="1" x14ac:dyDescent="0.25">
      <c r="A15" s="59">
        <v>1</v>
      </c>
      <c r="B15" s="61" t="s">
        <v>6</v>
      </c>
      <c r="C15" s="64"/>
      <c r="D15" s="63">
        <v>665000000</v>
      </c>
      <c r="E15" s="64"/>
      <c r="F15" s="67" t="s">
        <v>12</v>
      </c>
      <c r="G15" s="64"/>
      <c r="H15" s="67" t="s">
        <v>24</v>
      </c>
      <c r="I15" s="64"/>
      <c r="J15" s="59">
        <v>17</v>
      </c>
      <c r="K15" s="61" t="s">
        <v>30</v>
      </c>
      <c r="L15" s="64"/>
      <c r="M15" s="63">
        <v>389179937</v>
      </c>
      <c r="N15" s="64"/>
      <c r="O15" s="67" t="s">
        <v>31</v>
      </c>
      <c r="P15" s="64"/>
      <c r="Q15" s="67" t="s">
        <v>42</v>
      </c>
    </row>
    <row r="16" spans="1:18" ht="15.75" customHeight="1" x14ac:dyDescent="0.25">
      <c r="A16" s="59"/>
      <c r="B16" s="62"/>
      <c r="C16" s="54"/>
      <c r="D16" s="55"/>
      <c r="E16" s="54"/>
      <c r="F16" s="68"/>
      <c r="G16" s="69"/>
      <c r="H16" s="68"/>
      <c r="I16" s="54"/>
      <c r="J16" s="59"/>
      <c r="K16" s="62"/>
      <c r="L16" s="54"/>
      <c r="M16" s="55"/>
      <c r="N16" s="54"/>
      <c r="O16" s="68"/>
      <c r="P16" s="69"/>
      <c r="Q16" s="68"/>
    </row>
    <row r="17" spans="1:17" ht="15.75" customHeight="1" x14ac:dyDescent="0.25">
      <c r="A17" s="59">
        <v>2</v>
      </c>
      <c r="B17" s="57" t="s">
        <v>7</v>
      </c>
      <c r="C17" s="54"/>
      <c r="D17" s="55">
        <v>632300000</v>
      </c>
      <c r="E17" s="54"/>
      <c r="F17" s="56" t="s">
        <v>13</v>
      </c>
      <c r="G17" s="54"/>
      <c r="H17" s="56" t="s">
        <v>25</v>
      </c>
      <c r="I17" s="54"/>
      <c r="J17" s="59">
        <f>J15+1</f>
        <v>18</v>
      </c>
      <c r="K17" s="57" t="s">
        <v>30</v>
      </c>
      <c r="L17" s="54"/>
      <c r="M17" s="55">
        <v>500000000</v>
      </c>
      <c r="N17" s="54"/>
      <c r="O17" s="56" t="s">
        <v>32</v>
      </c>
      <c r="P17" s="54"/>
      <c r="Q17" s="56" t="s">
        <v>43</v>
      </c>
    </row>
    <row r="18" spans="1:17" ht="15.75" customHeight="1" x14ac:dyDescent="0.25">
      <c r="A18" s="59"/>
      <c r="B18" s="57"/>
      <c r="C18" s="54"/>
      <c r="D18" s="55"/>
      <c r="E18" s="54"/>
      <c r="F18" s="56"/>
      <c r="G18" s="54"/>
      <c r="H18" s="56"/>
      <c r="I18" s="54"/>
      <c r="J18" s="59"/>
      <c r="K18" s="57"/>
      <c r="L18" s="54"/>
      <c r="M18" s="55"/>
      <c r="N18" s="54"/>
      <c r="O18" s="56"/>
      <c r="P18" s="54"/>
      <c r="Q18" s="56"/>
    </row>
    <row r="19" spans="1:17" ht="15.75" customHeight="1" x14ac:dyDescent="0.25">
      <c r="A19" s="59">
        <v>3</v>
      </c>
      <c r="B19" s="57" t="s">
        <v>8</v>
      </c>
      <c r="C19" s="54"/>
      <c r="D19" s="55">
        <v>409057943.31999999</v>
      </c>
      <c r="E19" s="54"/>
      <c r="F19" s="56" t="s">
        <v>14</v>
      </c>
      <c r="G19" s="54"/>
      <c r="H19" s="56" t="s">
        <v>24</v>
      </c>
      <c r="I19" s="54"/>
      <c r="J19" s="59">
        <f t="shared" ref="J19" si="0">J17+1</f>
        <v>19</v>
      </c>
      <c r="K19" s="57" t="s">
        <v>30</v>
      </c>
      <c r="L19" s="54"/>
      <c r="M19" s="55">
        <v>1750000000</v>
      </c>
      <c r="N19" s="54"/>
      <c r="O19" s="56" t="s">
        <v>33</v>
      </c>
      <c r="P19" s="54"/>
      <c r="Q19" s="56" t="s">
        <v>44</v>
      </c>
    </row>
    <row r="20" spans="1:17" ht="15.75" customHeight="1" x14ac:dyDescent="0.25">
      <c r="A20" s="59"/>
      <c r="B20" s="57"/>
      <c r="C20" s="54"/>
      <c r="D20" s="55"/>
      <c r="E20" s="54"/>
      <c r="F20" s="56"/>
      <c r="G20" s="54"/>
      <c r="H20" s="56"/>
      <c r="I20" s="54"/>
      <c r="J20" s="59"/>
      <c r="K20" s="57"/>
      <c r="L20" s="54"/>
      <c r="M20" s="55"/>
      <c r="N20" s="54"/>
      <c r="O20" s="56"/>
      <c r="P20" s="54"/>
      <c r="Q20" s="56"/>
    </row>
    <row r="21" spans="1:17" ht="15.75" customHeight="1" x14ac:dyDescent="0.25">
      <c r="A21" s="59">
        <v>4</v>
      </c>
      <c r="B21" s="57" t="s">
        <v>7</v>
      </c>
      <c r="C21" s="54"/>
      <c r="D21" s="55">
        <v>374700000</v>
      </c>
      <c r="E21" s="54"/>
      <c r="F21" s="66" t="s">
        <v>13</v>
      </c>
      <c r="G21" s="54"/>
      <c r="H21" s="56" t="s">
        <v>25</v>
      </c>
      <c r="I21" s="54"/>
      <c r="J21" s="59">
        <f t="shared" ref="J21" si="1">J19+1</f>
        <v>20</v>
      </c>
      <c r="K21" s="57" t="s">
        <v>30</v>
      </c>
      <c r="L21" s="54"/>
      <c r="M21" s="55">
        <v>1920000000</v>
      </c>
      <c r="N21" s="54"/>
      <c r="O21" s="66" t="s">
        <v>34</v>
      </c>
      <c r="P21" s="54"/>
      <c r="Q21" s="56" t="s">
        <v>44</v>
      </c>
    </row>
    <row r="22" spans="1:17" ht="15.75" customHeight="1" x14ac:dyDescent="0.25">
      <c r="A22" s="59"/>
      <c r="B22" s="57"/>
      <c r="C22" s="54"/>
      <c r="D22" s="55"/>
      <c r="E22" s="54"/>
      <c r="F22" s="66"/>
      <c r="G22" s="54"/>
      <c r="H22" s="56"/>
      <c r="I22" s="54"/>
      <c r="J22" s="59"/>
      <c r="K22" s="57"/>
      <c r="L22" s="54"/>
      <c r="M22" s="55"/>
      <c r="N22" s="54"/>
      <c r="O22" s="66"/>
      <c r="P22" s="54"/>
      <c r="Q22" s="56"/>
    </row>
    <row r="23" spans="1:17" ht="15.75" customHeight="1" x14ac:dyDescent="0.25">
      <c r="A23" s="59">
        <v>5</v>
      </c>
      <c r="B23" s="57" t="s">
        <v>7</v>
      </c>
      <c r="C23" s="54"/>
      <c r="D23" s="55">
        <v>153170629</v>
      </c>
      <c r="E23" s="54"/>
      <c r="F23" s="56" t="s">
        <v>15</v>
      </c>
      <c r="G23" s="54"/>
      <c r="H23" s="56" t="s">
        <v>26</v>
      </c>
      <c r="I23" s="54"/>
      <c r="J23" s="59">
        <f t="shared" ref="J23" si="2">J21+1</f>
        <v>21</v>
      </c>
      <c r="K23" s="57" t="s">
        <v>30</v>
      </c>
      <c r="L23" s="54"/>
      <c r="M23" s="55">
        <v>1444885373.0799999</v>
      </c>
      <c r="N23" s="54"/>
      <c r="O23" s="56" t="s">
        <v>35</v>
      </c>
      <c r="P23" s="54"/>
      <c r="Q23" s="56" t="s">
        <v>45</v>
      </c>
    </row>
    <row r="24" spans="1:17" ht="15.75" customHeight="1" x14ac:dyDescent="0.25">
      <c r="A24" s="59"/>
      <c r="B24" s="57"/>
      <c r="C24" s="54"/>
      <c r="D24" s="55"/>
      <c r="E24" s="54"/>
      <c r="F24" s="56"/>
      <c r="G24" s="54"/>
      <c r="H24" s="56"/>
      <c r="I24" s="54"/>
      <c r="J24" s="59"/>
      <c r="K24" s="57"/>
      <c r="L24" s="54"/>
      <c r="M24" s="55"/>
      <c r="N24" s="54"/>
      <c r="O24" s="56"/>
      <c r="P24" s="54"/>
      <c r="Q24" s="56"/>
    </row>
    <row r="25" spans="1:17" ht="15.75" customHeight="1" x14ac:dyDescent="0.25">
      <c r="A25" s="59">
        <v>6</v>
      </c>
      <c r="B25" s="57" t="s">
        <v>9</v>
      </c>
      <c r="C25" s="54"/>
      <c r="D25" s="55">
        <v>2191682494.4400001</v>
      </c>
      <c r="E25" s="54"/>
      <c r="F25" s="56" t="s">
        <v>16</v>
      </c>
      <c r="G25" s="54"/>
      <c r="H25" s="56" t="s">
        <v>27</v>
      </c>
      <c r="I25" s="54"/>
      <c r="J25" s="59">
        <f t="shared" ref="J25" si="3">J23+1</f>
        <v>22</v>
      </c>
      <c r="K25" s="57" t="s">
        <v>30</v>
      </c>
      <c r="L25" s="54"/>
      <c r="M25" s="55">
        <v>1928217853.28</v>
      </c>
      <c r="N25" s="54"/>
      <c r="O25" s="56" t="s">
        <v>36</v>
      </c>
      <c r="P25" s="54"/>
      <c r="Q25" s="56" t="s">
        <v>29</v>
      </c>
    </row>
    <row r="26" spans="1:17" ht="15.75" customHeight="1" x14ac:dyDescent="0.25">
      <c r="A26" s="59"/>
      <c r="B26" s="57"/>
      <c r="C26" s="54"/>
      <c r="D26" s="55"/>
      <c r="E26" s="54"/>
      <c r="F26" s="56"/>
      <c r="G26" s="54"/>
      <c r="H26" s="56"/>
      <c r="I26" s="54"/>
      <c r="J26" s="59"/>
      <c r="K26" s="57"/>
      <c r="L26" s="54"/>
      <c r="M26" s="55"/>
      <c r="N26" s="54"/>
      <c r="O26" s="56"/>
      <c r="P26" s="54"/>
      <c r="Q26" s="56"/>
    </row>
    <row r="27" spans="1:17" ht="15.75" customHeight="1" x14ac:dyDescent="0.25">
      <c r="A27" s="59">
        <v>7</v>
      </c>
      <c r="B27" s="57" t="s">
        <v>7</v>
      </c>
      <c r="C27" s="54"/>
      <c r="D27" s="55">
        <v>249553564</v>
      </c>
      <c r="E27" s="54"/>
      <c r="F27" s="56" t="s">
        <v>17</v>
      </c>
      <c r="G27" s="54"/>
      <c r="H27" s="56" t="s">
        <v>26</v>
      </c>
      <c r="I27" s="54"/>
      <c r="J27" s="59">
        <f t="shared" ref="J27" si="4">J25+1</f>
        <v>23</v>
      </c>
      <c r="K27" s="57" t="s">
        <v>30</v>
      </c>
      <c r="L27" s="54"/>
      <c r="M27" s="55">
        <v>1000000000</v>
      </c>
      <c r="N27" s="54"/>
      <c r="O27" s="56" t="s">
        <v>87</v>
      </c>
      <c r="P27" s="54"/>
      <c r="Q27" s="56" t="s">
        <v>88</v>
      </c>
    </row>
    <row r="28" spans="1:17" ht="15.75" customHeight="1" x14ac:dyDescent="0.25">
      <c r="A28" s="59"/>
      <c r="B28" s="57"/>
      <c r="C28" s="54"/>
      <c r="D28" s="55"/>
      <c r="E28" s="54"/>
      <c r="F28" s="56"/>
      <c r="G28" s="54"/>
      <c r="H28" s="56"/>
      <c r="I28" s="54"/>
      <c r="J28" s="59"/>
      <c r="K28" s="57"/>
      <c r="L28" s="54"/>
      <c r="M28" s="55"/>
      <c r="N28" s="54"/>
      <c r="O28" s="56"/>
      <c r="P28" s="54"/>
      <c r="Q28" s="56"/>
    </row>
    <row r="29" spans="1:17" ht="15.75" customHeight="1" x14ac:dyDescent="0.25">
      <c r="A29" s="59">
        <v>8</v>
      </c>
      <c r="B29" s="57" t="s">
        <v>9</v>
      </c>
      <c r="C29" s="54"/>
      <c r="D29" s="58">
        <v>490326868.06999999</v>
      </c>
      <c r="E29" s="54"/>
      <c r="F29" s="56" t="s">
        <v>16</v>
      </c>
      <c r="G29" s="54"/>
      <c r="H29" s="56" t="s">
        <v>27</v>
      </c>
      <c r="I29" s="54"/>
      <c r="J29" s="59">
        <f t="shared" ref="J29" si="5">J27+1</f>
        <v>24</v>
      </c>
      <c r="K29" s="57" t="s">
        <v>30</v>
      </c>
      <c r="L29" s="54"/>
      <c r="M29" s="55">
        <v>1000000000</v>
      </c>
      <c r="N29" s="54"/>
      <c r="O29" s="56" t="s">
        <v>37</v>
      </c>
      <c r="P29" s="54"/>
      <c r="Q29" s="56" t="s">
        <v>46</v>
      </c>
    </row>
    <row r="30" spans="1:17" ht="15.75" customHeight="1" x14ac:dyDescent="0.25">
      <c r="A30" s="59"/>
      <c r="B30" s="57"/>
      <c r="C30" s="54"/>
      <c r="D30" s="58"/>
      <c r="E30" s="54"/>
      <c r="F30" s="56"/>
      <c r="G30" s="54"/>
      <c r="H30" s="56"/>
      <c r="I30" s="54"/>
      <c r="J30" s="59"/>
      <c r="K30" s="57"/>
      <c r="L30" s="54"/>
      <c r="M30" s="55"/>
      <c r="N30" s="54"/>
      <c r="O30" s="56"/>
      <c r="P30" s="54"/>
      <c r="Q30" s="56"/>
    </row>
    <row r="31" spans="1:17" ht="15" customHeight="1" x14ac:dyDescent="0.25">
      <c r="A31" s="59">
        <v>9</v>
      </c>
      <c r="B31" s="60" t="s">
        <v>7</v>
      </c>
      <c r="C31" s="54"/>
      <c r="D31" s="65">
        <v>949001040.55999994</v>
      </c>
      <c r="E31" s="54"/>
      <c r="F31" s="56" t="s">
        <v>18</v>
      </c>
      <c r="G31" s="54"/>
      <c r="H31" s="56" t="s">
        <v>26</v>
      </c>
      <c r="I31" s="54"/>
      <c r="J31" s="59">
        <f t="shared" ref="J31" si="6">J29+1</f>
        <v>25</v>
      </c>
      <c r="K31" s="57" t="s">
        <v>30</v>
      </c>
      <c r="L31" s="54"/>
      <c r="M31" s="58">
        <v>300000000</v>
      </c>
      <c r="N31" s="54"/>
      <c r="O31" s="56" t="s">
        <v>38</v>
      </c>
      <c r="P31" s="54"/>
      <c r="Q31" s="56" t="s">
        <v>46</v>
      </c>
    </row>
    <row r="32" spans="1:17" ht="15" customHeight="1" x14ac:dyDescent="0.25">
      <c r="A32" s="59"/>
      <c r="B32" s="60"/>
      <c r="C32" s="54"/>
      <c r="D32" s="65"/>
      <c r="E32" s="54"/>
      <c r="F32" s="56"/>
      <c r="G32" s="54"/>
      <c r="H32" s="56"/>
      <c r="I32" s="54"/>
      <c r="J32" s="59"/>
      <c r="K32" s="57"/>
      <c r="L32" s="54"/>
      <c r="M32" s="58"/>
      <c r="N32" s="54"/>
      <c r="O32" s="56"/>
      <c r="P32" s="54"/>
      <c r="Q32" s="56"/>
    </row>
    <row r="33" spans="1:17" ht="15.75" customHeight="1" x14ac:dyDescent="0.25">
      <c r="A33" s="59">
        <v>10</v>
      </c>
      <c r="B33" s="60" t="s">
        <v>10</v>
      </c>
      <c r="C33" s="54"/>
      <c r="D33" s="55">
        <v>100000000</v>
      </c>
      <c r="E33" s="54"/>
      <c r="F33" s="56" t="s">
        <v>19</v>
      </c>
      <c r="G33" s="54"/>
      <c r="H33" s="56" t="s">
        <v>28</v>
      </c>
      <c r="I33" s="54"/>
      <c r="J33" s="59">
        <f t="shared" ref="J33" si="7">J31+1</f>
        <v>26</v>
      </c>
      <c r="K33" s="57" t="s">
        <v>30</v>
      </c>
      <c r="L33" s="54"/>
      <c r="M33" s="65">
        <v>299888355</v>
      </c>
      <c r="N33" s="54"/>
      <c r="O33" s="56" t="s">
        <v>39</v>
      </c>
      <c r="P33" s="54"/>
      <c r="Q33" s="56" t="s">
        <v>47</v>
      </c>
    </row>
    <row r="34" spans="1:17" ht="15.75" customHeight="1" x14ac:dyDescent="0.25">
      <c r="A34" s="59"/>
      <c r="B34" s="60"/>
      <c r="C34" s="54"/>
      <c r="D34" s="55"/>
      <c r="E34" s="54"/>
      <c r="F34" s="56"/>
      <c r="G34" s="54"/>
      <c r="H34" s="56"/>
      <c r="I34" s="54"/>
      <c r="J34" s="59"/>
      <c r="K34" s="57"/>
      <c r="L34" s="54"/>
      <c r="M34" s="65"/>
      <c r="N34" s="54"/>
      <c r="O34" s="56"/>
      <c r="P34" s="54"/>
      <c r="Q34" s="56"/>
    </row>
    <row r="35" spans="1:17" ht="15" customHeight="1" x14ac:dyDescent="0.25">
      <c r="A35" s="59">
        <v>11</v>
      </c>
      <c r="B35" s="60" t="s">
        <v>11</v>
      </c>
      <c r="C35" s="54"/>
      <c r="D35" s="55">
        <v>500000000</v>
      </c>
      <c r="E35" s="54"/>
      <c r="F35" s="56" t="s">
        <v>20</v>
      </c>
      <c r="G35" s="54"/>
      <c r="H35" s="56" t="s">
        <v>26</v>
      </c>
      <c r="I35" s="54"/>
      <c r="J35" s="59">
        <f t="shared" ref="J35:J43" si="8">J33+1</f>
        <v>27</v>
      </c>
      <c r="K35" s="57" t="s">
        <v>30</v>
      </c>
      <c r="L35" s="54"/>
      <c r="M35" s="55">
        <v>223786059</v>
      </c>
      <c r="N35" s="54"/>
      <c r="O35" s="56" t="s">
        <v>40</v>
      </c>
      <c r="P35" s="54"/>
      <c r="Q35" s="56" t="s">
        <v>48</v>
      </c>
    </row>
    <row r="36" spans="1:17" ht="15" customHeight="1" x14ac:dyDescent="0.25">
      <c r="A36" s="59"/>
      <c r="B36" s="60"/>
      <c r="C36" s="54"/>
      <c r="D36" s="55"/>
      <c r="E36" s="54"/>
      <c r="F36" s="56"/>
      <c r="G36" s="54"/>
      <c r="H36" s="56"/>
      <c r="I36" s="54"/>
      <c r="J36" s="59"/>
      <c r="K36" s="57"/>
      <c r="L36" s="54"/>
      <c r="M36" s="55"/>
      <c r="N36" s="54"/>
      <c r="O36" s="56"/>
      <c r="P36" s="54"/>
      <c r="Q36" s="56"/>
    </row>
    <row r="37" spans="1:17" ht="15" customHeight="1" x14ac:dyDescent="0.25">
      <c r="A37" s="59">
        <v>12</v>
      </c>
      <c r="B37" s="60" t="s">
        <v>7</v>
      </c>
      <c r="C37" s="54"/>
      <c r="D37" s="55">
        <v>1400000000</v>
      </c>
      <c r="E37" s="54"/>
      <c r="F37" s="56" t="s">
        <v>21</v>
      </c>
      <c r="G37" s="54"/>
      <c r="H37" s="56" t="s">
        <v>26</v>
      </c>
      <c r="I37" s="54"/>
      <c r="J37" s="59">
        <f t="shared" si="8"/>
        <v>28</v>
      </c>
      <c r="K37" s="57" t="s">
        <v>30</v>
      </c>
      <c r="L37" s="54"/>
      <c r="M37" s="55">
        <v>500379494</v>
      </c>
      <c r="N37" s="54"/>
      <c r="O37" s="56" t="s">
        <v>41</v>
      </c>
      <c r="P37" s="54"/>
      <c r="Q37" s="56" t="s">
        <v>49</v>
      </c>
    </row>
    <row r="38" spans="1:17" ht="15" customHeight="1" x14ac:dyDescent="0.25">
      <c r="A38" s="59"/>
      <c r="B38" s="60"/>
      <c r="C38" s="54"/>
      <c r="D38" s="55"/>
      <c r="E38" s="54"/>
      <c r="F38" s="56"/>
      <c r="G38" s="54"/>
      <c r="H38" s="56"/>
      <c r="I38" s="54"/>
      <c r="J38" s="59"/>
      <c r="K38" s="57"/>
      <c r="L38" s="54"/>
      <c r="M38" s="55"/>
      <c r="N38" s="54"/>
      <c r="O38" s="56"/>
      <c r="P38" s="54"/>
      <c r="Q38" s="56"/>
    </row>
    <row r="39" spans="1:17" ht="15" customHeight="1" x14ac:dyDescent="0.25">
      <c r="A39" s="59">
        <v>13</v>
      </c>
      <c r="B39" s="60" t="s">
        <v>7</v>
      </c>
      <c r="C39" s="54"/>
      <c r="D39" s="55">
        <v>610000000</v>
      </c>
      <c r="E39" s="54"/>
      <c r="F39" s="56" t="s">
        <v>22</v>
      </c>
      <c r="G39" s="54"/>
      <c r="H39" s="56" t="s">
        <v>26</v>
      </c>
      <c r="I39" s="54"/>
      <c r="J39" s="59">
        <f t="shared" si="8"/>
        <v>29</v>
      </c>
      <c r="K39" s="57" t="s">
        <v>30</v>
      </c>
      <c r="L39" s="54"/>
      <c r="M39" s="55">
        <v>86788886</v>
      </c>
      <c r="N39" s="54"/>
      <c r="O39" s="56" t="s">
        <v>86</v>
      </c>
      <c r="P39" s="54"/>
      <c r="Q39" s="56" t="s">
        <v>45</v>
      </c>
    </row>
    <row r="40" spans="1:17" ht="15" customHeight="1" x14ac:dyDescent="0.25">
      <c r="A40" s="59"/>
      <c r="B40" s="60"/>
      <c r="C40" s="54"/>
      <c r="D40" s="55"/>
      <c r="E40" s="54"/>
      <c r="F40" s="56"/>
      <c r="G40" s="54"/>
      <c r="H40" s="56"/>
      <c r="I40" s="54"/>
      <c r="J40" s="59"/>
      <c r="K40" s="57"/>
      <c r="L40" s="54"/>
      <c r="M40" s="55"/>
      <c r="N40" s="54"/>
      <c r="O40" s="56"/>
      <c r="P40" s="54"/>
      <c r="Q40" s="56"/>
    </row>
    <row r="41" spans="1:17" ht="15" customHeight="1" x14ac:dyDescent="0.25">
      <c r="A41" s="59">
        <v>14</v>
      </c>
      <c r="B41" s="60" t="s">
        <v>8</v>
      </c>
      <c r="C41" s="54"/>
      <c r="D41" s="55">
        <v>1355000000</v>
      </c>
      <c r="E41" s="54"/>
      <c r="F41" s="56" t="s">
        <v>23</v>
      </c>
      <c r="G41" s="54"/>
      <c r="H41" s="56" t="s">
        <v>29</v>
      </c>
      <c r="I41" s="54"/>
      <c r="J41" s="59">
        <f t="shared" si="8"/>
        <v>30</v>
      </c>
      <c r="K41" s="57" t="s">
        <v>30</v>
      </c>
      <c r="L41" s="54"/>
      <c r="M41" s="55">
        <v>56998668</v>
      </c>
      <c r="N41" s="54"/>
      <c r="O41" s="56" t="s">
        <v>93</v>
      </c>
      <c r="P41" s="54"/>
      <c r="Q41" s="56" t="s">
        <v>94</v>
      </c>
    </row>
    <row r="42" spans="1:17" ht="15" customHeight="1" x14ac:dyDescent="0.25">
      <c r="A42" s="59"/>
      <c r="B42" s="60"/>
      <c r="C42" s="54"/>
      <c r="D42" s="55"/>
      <c r="E42" s="54"/>
      <c r="F42" s="56"/>
      <c r="G42" s="54"/>
      <c r="H42" s="56"/>
      <c r="I42" s="54"/>
      <c r="J42" s="59"/>
      <c r="K42" s="57"/>
      <c r="L42" s="54"/>
      <c r="M42" s="55"/>
      <c r="N42" s="54"/>
      <c r="O42" s="56"/>
      <c r="P42" s="54"/>
      <c r="Q42" s="56"/>
    </row>
    <row r="43" spans="1:17" ht="15" customHeight="1" x14ac:dyDescent="0.25">
      <c r="A43" s="59">
        <v>15</v>
      </c>
      <c r="B43" s="60" t="s">
        <v>82</v>
      </c>
      <c r="C43" s="54"/>
      <c r="D43" s="55">
        <v>535000000</v>
      </c>
      <c r="E43" s="54"/>
      <c r="F43" s="56" t="s">
        <v>83</v>
      </c>
      <c r="G43" s="54"/>
      <c r="H43" s="56" t="s">
        <v>84</v>
      </c>
      <c r="I43" s="54"/>
      <c r="J43" s="59">
        <f t="shared" si="8"/>
        <v>31</v>
      </c>
      <c r="K43" s="57" t="s">
        <v>30</v>
      </c>
      <c r="L43" s="54"/>
      <c r="M43" s="55">
        <v>420000000</v>
      </c>
      <c r="N43" s="54"/>
      <c r="O43" s="56" t="s">
        <v>95</v>
      </c>
      <c r="P43" s="54"/>
      <c r="Q43" s="56" t="s">
        <v>96</v>
      </c>
    </row>
    <row r="44" spans="1:17" ht="15" customHeight="1" x14ac:dyDescent="0.25">
      <c r="A44" s="59"/>
      <c r="B44" s="60"/>
      <c r="C44" s="54"/>
      <c r="D44" s="55"/>
      <c r="E44" s="54"/>
      <c r="F44" s="56"/>
      <c r="G44" s="54"/>
      <c r="H44" s="56"/>
      <c r="I44" s="54"/>
      <c r="J44" s="59"/>
      <c r="K44" s="57"/>
      <c r="L44" s="54"/>
      <c r="M44" s="55"/>
      <c r="N44" s="54"/>
      <c r="O44" s="56"/>
      <c r="P44" s="54"/>
      <c r="Q44" s="56"/>
    </row>
    <row r="45" spans="1:17" ht="15" customHeight="1" x14ac:dyDescent="0.25">
      <c r="A45" s="59">
        <v>16</v>
      </c>
      <c r="B45" s="60" t="s">
        <v>9</v>
      </c>
      <c r="C45" s="54"/>
      <c r="D45" s="55">
        <v>735000000</v>
      </c>
      <c r="E45" s="54"/>
      <c r="F45" s="56" t="s">
        <v>85</v>
      </c>
      <c r="G45" s="54"/>
      <c r="H45" s="56" t="s">
        <v>84</v>
      </c>
      <c r="I45" s="54"/>
    </row>
    <row r="46" spans="1:17" ht="15" customHeight="1" x14ac:dyDescent="0.25">
      <c r="A46" s="59"/>
      <c r="B46" s="60"/>
      <c r="C46" s="54"/>
      <c r="D46" s="55"/>
      <c r="E46" s="54"/>
      <c r="F46" s="56"/>
      <c r="G46" s="54"/>
      <c r="H46" s="56"/>
      <c r="I46" s="54"/>
    </row>
  </sheetData>
  <mergeCells count="265">
    <mergeCell ref="L35:L36"/>
    <mergeCell ref="M35:M36"/>
    <mergeCell ref="N35:N36"/>
    <mergeCell ref="O35:O36"/>
    <mergeCell ref="P35:P36"/>
    <mergeCell ref="Q35:Q36"/>
    <mergeCell ref="K33:K34"/>
    <mergeCell ref="L33:L34"/>
    <mergeCell ref="M33:M34"/>
    <mergeCell ref="N33:N34"/>
    <mergeCell ref="O33:O34"/>
    <mergeCell ref="P33:P34"/>
    <mergeCell ref="Q23:Q24"/>
    <mergeCell ref="K25:K26"/>
    <mergeCell ref="L25:L26"/>
    <mergeCell ref="M25:M26"/>
    <mergeCell ref="N25:N26"/>
    <mergeCell ref="O25:O26"/>
    <mergeCell ref="P25:P26"/>
    <mergeCell ref="Q25:Q26"/>
    <mergeCell ref="K23:K24"/>
    <mergeCell ref="L23:L24"/>
    <mergeCell ref="M23:M24"/>
    <mergeCell ref="N23:N24"/>
    <mergeCell ref="O23:O24"/>
    <mergeCell ref="P23:P24"/>
    <mergeCell ref="N21:N22"/>
    <mergeCell ref="O21:O22"/>
    <mergeCell ref="P21:P22"/>
    <mergeCell ref="Q21:Q22"/>
    <mergeCell ref="P17:P18"/>
    <mergeCell ref="Q17:Q18"/>
    <mergeCell ref="K19:K20"/>
    <mergeCell ref="L19:L20"/>
    <mergeCell ref="M19:M20"/>
    <mergeCell ref="N19:N20"/>
    <mergeCell ref="O19:O20"/>
    <mergeCell ref="P19:P20"/>
    <mergeCell ref="Q19:Q20"/>
    <mergeCell ref="N15:N16"/>
    <mergeCell ref="O15:O16"/>
    <mergeCell ref="P15:P16"/>
    <mergeCell ref="Q15:Q16"/>
    <mergeCell ref="K17:K18"/>
    <mergeCell ref="L17:L18"/>
    <mergeCell ref="M17:M18"/>
    <mergeCell ref="N17:N18"/>
    <mergeCell ref="O17:O18"/>
    <mergeCell ref="J11:J14"/>
    <mergeCell ref="K15:K16"/>
    <mergeCell ref="L15:L16"/>
    <mergeCell ref="M15:M16"/>
    <mergeCell ref="I29:I30"/>
    <mergeCell ref="I27:I28"/>
    <mergeCell ref="I25:I26"/>
    <mergeCell ref="I23:I24"/>
    <mergeCell ref="I21:I22"/>
    <mergeCell ref="I19:I20"/>
    <mergeCell ref="K21:K22"/>
    <mergeCell ref="L21:L22"/>
    <mergeCell ref="M21:M22"/>
    <mergeCell ref="J27:J28"/>
    <mergeCell ref="J29:J30"/>
    <mergeCell ref="I17:I18"/>
    <mergeCell ref="I15:I16"/>
    <mergeCell ref="K29:K30"/>
    <mergeCell ref="L29:L30"/>
    <mergeCell ref="M29:M30"/>
    <mergeCell ref="G27:G28"/>
    <mergeCell ref="G25:G26"/>
    <mergeCell ref="G23:G24"/>
    <mergeCell ref="H17:H18"/>
    <mergeCell ref="H15:H16"/>
    <mergeCell ref="H27:H28"/>
    <mergeCell ref="H25:H26"/>
    <mergeCell ref="H23:H24"/>
    <mergeCell ref="H21:H22"/>
    <mergeCell ref="H19:H20"/>
    <mergeCell ref="G21:G22"/>
    <mergeCell ref="G19:G20"/>
    <mergeCell ref="G17:G18"/>
    <mergeCell ref="G15:G16"/>
    <mergeCell ref="F37:F38"/>
    <mergeCell ref="F35:F36"/>
    <mergeCell ref="F33:F34"/>
    <mergeCell ref="F31:F32"/>
    <mergeCell ref="F29:F30"/>
    <mergeCell ref="I35:I36"/>
    <mergeCell ref="I33:I34"/>
    <mergeCell ref="I31:I32"/>
    <mergeCell ref="G33:G34"/>
    <mergeCell ref="G31:G32"/>
    <mergeCell ref="G29:G30"/>
    <mergeCell ref="H29:H30"/>
    <mergeCell ref="G35:G36"/>
    <mergeCell ref="E23:E24"/>
    <mergeCell ref="E25:E26"/>
    <mergeCell ref="E27:E28"/>
    <mergeCell ref="E29:E30"/>
    <mergeCell ref="E31:E32"/>
    <mergeCell ref="E33:E34"/>
    <mergeCell ref="F25:F26"/>
    <mergeCell ref="F23:F24"/>
    <mergeCell ref="E15:E16"/>
    <mergeCell ref="E17:E18"/>
    <mergeCell ref="E19:E20"/>
    <mergeCell ref="E21:E22"/>
    <mergeCell ref="F21:F22"/>
    <mergeCell ref="F19:F20"/>
    <mergeCell ref="F17:F18"/>
    <mergeCell ref="F15:F16"/>
    <mergeCell ref="C39:C40"/>
    <mergeCell ref="C41:C42"/>
    <mergeCell ref="C23:C24"/>
    <mergeCell ref="C25:C26"/>
    <mergeCell ref="C27:C28"/>
    <mergeCell ref="C29:C30"/>
    <mergeCell ref="C31:C32"/>
    <mergeCell ref="C33:C34"/>
    <mergeCell ref="H41:H42"/>
    <mergeCell ref="H39:H40"/>
    <mergeCell ref="H37:H38"/>
    <mergeCell ref="H35:H36"/>
    <mergeCell ref="H33:H34"/>
    <mergeCell ref="H31:H32"/>
    <mergeCell ref="F27:F28"/>
    <mergeCell ref="F41:F42"/>
    <mergeCell ref="F39:F40"/>
    <mergeCell ref="E35:E36"/>
    <mergeCell ref="E37:E38"/>
    <mergeCell ref="E39:E40"/>
    <mergeCell ref="E41:E42"/>
    <mergeCell ref="G41:G42"/>
    <mergeCell ref="G39:G40"/>
    <mergeCell ref="G37:G38"/>
    <mergeCell ref="D37:D38"/>
    <mergeCell ref="D35:D36"/>
    <mergeCell ref="D33:D34"/>
    <mergeCell ref="D31:D32"/>
    <mergeCell ref="A39:A40"/>
    <mergeCell ref="A41:A42"/>
    <mergeCell ref="B21:B22"/>
    <mergeCell ref="B23:B24"/>
    <mergeCell ref="B25:B26"/>
    <mergeCell ref="B27:B28"/>
    <mergeCell ref="B29:B30"/>
    <mergeCell ref="B31:B32"/>
    <mergeCell ref="B33:B34"/>
    <mergeCell ref="B35:B36"/>
    <mergeCell ref="A27:A28"/>
    <mergeCell ref="A29:A30"/>
    <mergeCell ref="A31:A32"/>
    <mergeCell ref="A33:A34"/>
    <mergeCell ref="A35:A36"/>
    <mergeCell ref="A37:A38"/>
    <mergeCell ref="B37:B38"/>
    <mergeCell ref="B39:B40"/>
    <mergeCell ref="C35:C36"/>
    <mergeCell ref="C37:C38"/>
    <mergeCell ref="B41:B42"/>
    <mergeCell ref="J31:J32"/>
    <mergeCell ref="J33:J34"/>
    <mergeCell ref="J35:J36"/>
    <mergeCell ref="J15:J16"/>
    <mergeCell ref="J17:J18"/>
    <mergeCell ref="J19:J20"/>
    <mergeCell ref="J21:J22"/>
    <mergeCell ref="J23:J24"/>
    <mergeCell ref="J25:J26"/>
    <mergeCell ref="D17:D18"/>
    <mergeCell ref="D15:D16"/>
    <mergeCell ref="C15:C16"/>
    <mergeCell ref="C17:C18"/>
    <mergeCell ref="C19:C20"/>
    <mergeCell ref="C21:C22"/>
    <mergeCell ref="D29:D30"/>
    <mergeCell ref="D27:D28"/>
    <mergeCell ref="D25:D26"/>
    <mergeCell ref="D23:D24"/>
    <mergeCell ref="D21:D22"/>
    <mergeCell ref="D19:D20"/>
    <mergeCell ref="D41:D42"/>
    <mergeCell ref="D39:D40"/>
    <mergeCell ref="A15:A16"/>
    <mergeCell ref="A17:A18"/>
    <mergeCell ref="A19:A20"/>
    <mergeCell ref="A21:A22"/>
    <mergeCell ref="A23:A24"/>
    <mergeCell ref="A25:A26"/>
    <mergeCell ref="B15:B16"/>
    <mergeCell ref="B17:B18"/>
    <mergeCell ref="B19:B20"/>
    <mergeCell ref="A43:A44"/>
    <mergeCell ref="A45:A46"/>
    <mergeCell ref="B43:B44"/>
    <mergeCell ref="B45:B46"/>
    <mergeCell ref="C43:C44"/>
    <mergeCell ref="C45:C46"/>
    <mergeCell ref="D43:D44"/>
    <mergeCell ref="D45:D46"/>
    <mergeCell ref="F43:F44"/>
    <mergeCell ref="F45:F46"/>
    <mergeCell ref="E43:E44"/>
    <mergeCell ref="E45:E46"/>
    <mergeCell ref="G43:G44"/>
    <mergeCell ref="G45:G46"/>
    <mergeCell ref="J37:J38"/>
    <mergeCell ref="J39:J40"/>
    <mergeCell ref="K39:K40"/>
    <mergeCell ref="K41:K42"/>
    <mergeCell ref="I41:I42"/>
    <mergeCell ref="I39:I40"/>
    <mergeCell ref="I37:I38"/>
    <mergeCell ref="J41:J42"/>
    <mergeCell ref="J43:J44"/>
    <mergeCell ref="K43:K44"/>
    <mergeCell ref="K37:K38"/>
    <mergeCell ref="P41:P42"/>
    <mergeCell ref="Q29:Q30"/>
    <mergeCell ref="K31:K32"/>
    <mergeCell ref="L31:L32"/>
    <mergeCell ref="M31:M32"/>
    <mergeCell ref="N31:N32"/>
    <mergeCell ref="H43:H44"/>
    <mergeCell ref="H45:H46"/>
    <mergeCell ref="I43:I44"/>
    <mergeCell ref="I45:I46"/>
    <mergeCell ref="O31:O32"/>
    <mergeCell ref="P31:P32"/>
    <mergeCell ref="Q31:Q32"/>
    <mergeCell ref="N29:N30"/>
    <mergeCell ref="O29:O30"/>
    <mergeCell ref="P29:P30"/>
    <mergeCell ref="Q37:Q38"/>
    <mergeCell ref="L37:L38"/>
    <mergeCell ref="M37:M38"/>
    <mergeCell ref="N37:N38"/>
    <mergeCell ref="O37:O38"/>
    <mergeCell ref="P37:P38"/>
    <mergeCell ref="Q33:Q34"/>
    <mergeCell ref="K35:K36"/>
    <mergeCell ref="L43:L44"/>
    <mergeCell ref="M43:M44"/>
    <mergeCell ref="O43:O44"/>
    <mergeCell ref="Q43:Q44"/>
    <mergeCell ref="N43:N44"/>
    <mergeCell ref="P43:P44"/>
    <mergeCell ref="Q39:Q40"/>
    <mergeCell ref="Q41:Q42"/>
    <mergeCell ref="K27:K28"/>
    <mergeCell ref="L27:L28"/>
    <mergeCell ref="M27:M28"/>
    <mergeCell ref="O27:O28"/>
    <mergeCell ref="P27:P28"/>
    <mergeCell ref="Q27:Q28"/>
    <mergeCell ref="N27:N28"/>
    <mergeCell ref="L39:L40"/>
    <mergeCell ref="L41:L42"/>
    <mergeCell ref="M39:M40"/>
    <mergeCell ref="M41:M42"/>
    <mergeCell ref="N39:N40"/>
    <mergeCell ref="N41:N42"/>
    <mergeCell ref="O39:O40"/>
    <mergeCell ref="O41:O42"/>
    <mergeCell ref="P39:P40"/>
  </mergeCells>
  <pageMargins left="0.7" right="0.7" top="0.75" bottom="0.75" header="0.3" footer="0.3"/>
  <pageSetup orientation="portrait" verticalDpi="0" r:id="rId1"/>
  <ignoredErrors>
    <ignoredError sqref="O41"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M52"/>
  <sheetViews>
    <sheetView zoomScaleNormal="100" workbookViewId="0">
      <selection activeCell="K51" sqref="K51:L52"/>
    </sheetView>
  </sheetViews>
  <sheetFormatPr baseColWidth="10" defaultRowHeight="15" x14ac:dyDescent="0.25"/>
  <cols>
    <col min="1" max="1" width="4" customWidth="1"/>
    <col min="2" max="2" width="21.42578125" customWidth="1"/>
    <col min="3" max="3" width="2" customWidth="1"/>
    <col min="4" max="4" width="17.5703125" customWidth="1"/>
    <col min="5" max="5" width="1.42578125" customWidth="1"/>
    <col min="6" max="6" width="20.7109375" customWidth="1"/>
    <col min="7" max="7" width="3.140625" customWidth="1"/>
    <col min="8" max="8" width="22.140625" customWidth="1"/>
    <col min="9" max="9" width="3" customWidth="1"/>
    <col min="10" max="10" width="16.85546875" customWidth="1"/>
    <col min="11" max="11" width="1.7109375" customWidth="1"/>
    <col min="12" max="12" width="20.85546875" customWidth="1"/>
  </cols>
  <sheetData>
    <row r="11" spans="1:13" ht="30" x14ac:dyDescent="0.25">
      <c r="A11" s="1"/>
      <c r="B11" s="2" t="s">
        <v>1</v>
      </c>
      <c r="C11" s="2"/>
      <c r="D11" s="2" t="s">
        <v>0</v>
      </c>
      <c r="E11" s="2"/>
      <c r="F11" s="2" t="s">
        <v>50</v>
      </c>
      <c r="G11" s="70"/>
      <c r="H11" s="2" t="s">
        <v>1</v>
      </c>
      <c r="I11" s="2"/>
      <c r="J11" s="2" t="s">
        <v>0</v>
      </c>
      <c r="K11" s="2"/>
      <c r="L11" s="2" t="s">
        <v>51</v>
      </c>
      <c r="M11" s="4"/>
    </row>
    <row r="12" spans="1:13" x14ac:dyDescent="0.25">
      <c r="A12" s="1"/>
      <c r="B12" s="3"/>
      <c r="C12" s="3"/>
      <c r="D12" s="3"/>
      <c r="E12" s="3"/>
      <c r="F12" s="3"/>
      <c r="G12" s="70"/>
      <c r="H12" s="3"/>
      <c r="I12" s="3"/>
      <c r="J12" s="3"/>
      <c r="K12" s="3"/>
      <c r="L12" s="3"/>
      <c r="M12" s="5"/>
    </row>
    <row r="13" spans="1:13" ht="18" x14ac:dyDescent="0.25">
      <c r="A13" s="6"/>
      <c r="B13" s="6"/>
      <c r="C13" s="6"/>
      <c r="D13" s="7" t="s">
        <v>4</v>
      </c>
      <c r="E13" s="6"/>
      <c r="F13" s="6"/>
      <c r="G13" s="70"/>
      <c r="H13" s="6"/>
      <c r="I13" s="6"/>
      <c r="J13" s="7" t="s">
        <v>5</v>
      </c>
      <c r="K13" s="6"/>
      <c r="L13" s="6"/>
      <c r="M13" s="8"/>
    </row>
    <row r="14" spans="1:13" x14ac:dyDescent="0.25">
      <c r="A14" s="6"/>
      <c r="B14" s="9"/>
      <c r="C14" s="9"/>
      <c r="D14" s="9"/>
      <c r="E14" s="9"/>
      <c r="F14" s="9"/>
      <c r="G14" s="71"/>
      <c r="H14" s="9"/>
      <c r="I14" s="9"/>
      <c r="J14" s="9"/>
      <c r="K14" s="9"/>
      <c r="L14" s="9"/>
      <c r="M14" s="8"/>
    </row>
    <row r="15" spans="1:13" ht="15.75" customHeight="1" x14ac:dyDescent="0.25">
      <c r="A15" s="59">
        <v>1</v>
      </c>
      <c r="B15" s="61" t="s">
        <v>6</v>
      </c>
      <c r="C15" s="64"/>
      <c r="D15" s="63">
        <v>665000000</v>
      </c>
      <c r="E15" s="75"/>
      <c r="F15" s="76">
        <f>'[1]Junio '!$G$49</f>
        <v>460297080.97000003</v>
      </c>
      <c r="G15" s="59">
        <v>17</v>
      </c>
      <c r="H15" s="61" t="s">
        <v>30</v>
      </c>
      <c r="I15" s="64"/>
      <c r="J15" s="63">
        <v>389179937</v>
      </c>
      <c r="K15" s="64"/>
      <c r="L15" s="76">
        <f>'[1]Junio '!$G$69</f>
        <v>278681104.22000003</v>
      </c>
    </row>
    <row r="16" spans="1:13" ht="15.75" customHeight="1" x14ac:dyDescent="0.25">
      <c r="A16" s="59"/>
      <c r="B16" s="62"/>
      <c r="C16" s="54"/>
      <c r="D16" s="55"/>
      <c r="E16" s="74"/>
      <c r="F16" s="73"/>
      <c r="G16" s="59"/>
      <c r="H16" s="62"/>
      <c r="I16" s="54"/>
      <c r="J16" s="55"/>
      <c r="K16" s="54"/>
      <c r="L16" s="73"/>
    </row>
    <row r="17" spans="1:12" ht="15.75" customHeight="1" x14ac:dyDescent="0.25">
      <c r="A17" s="59">
        <f>A15+1</f>
        <v>2</v>
      </c>
      <c r="B17" s="57" t="s">
        <v>7</v>
      </c>
      <c r="C17" s="54"/>
      <c r="D17" s="55">
        <v>632300000</v>
      </c>
      <c r="E17" s="74"/>
      <c r="F17" s="73">
        <f>'[1]Junio '!$G$50</f>
        <v>469327710.13</v>
      </c>
      <c r="G17" s="59">
        <f>G15+1</f>
        <v>18</v>
      </c>
      <c r="H17" s="57" t="s">
        <v>30</v>
      </c>
      <c r="I17" s="54"/>
      <c r="J17" s="55">
        <v>500000000</v>
      </c>
      <c r="K17" s="54"/>
      <c r="L17" s="73">
        <f>'[1]Junio '!$G$70</f>
        <v>240652456.94</v>
      </c>
    </row>
    <row r="18" spans="1:12" ht="15.75" customHeight="1" x14ac:dyDescent="0.25">
      <c r="A18" s="59"/>
      <c r="B18" s="57"/>
      <c r="C18" s="54"/>
      <c r="D18" s="55"/>
      <c r="E18" s="74"/>
      <c r="F18" s="73"/>
      <c r="G18" s="59"/>
      <c r="H18" s="57"/>
      <c r="I18" s="54"/>
      <c r="J18" s="55"/>
      <c r="K18" s="54"/>
      <c r="L18" s="73"/>
    </row>
    <row r="19" spans="1:12" ht="15.75" customHeight="1" x14ac:dyDescent="0.25">
      <c r="A19" s="59">
        <f t="shared" ref="A19" si="0">A17+1</f>
        <v>3</v>
      </c>
      <c r="B19" s="57" t="s">
        <v>8</v>
      </c>
      <c r="C19" s="54"/>
      <c r="D19" s="55">
        <v>409057943.31999999</v>
      </c>
      <c r="E19" s="74"/>
      <c r="F19" s="72">
        <f>'[1]Junio '!$G$51</f>
        <v>289482015.97000003</v>
      </c>
      <c r="G19" s="59">
        <f t="shared" ref="G19" si="1">G17+1</f>
        <v>19</v>
      </c>
      <c r="H19" s="57" t="s">
        <v>30</v>
      </c>
      <c r="I19" s="54"/>
      <c r="J19" s="55">
        <v>1750000000</v>
      </c>
      <c r="K19" s="54"/>
      <c r="L19" s="73">
        <f>'[1]Junio '!$G$71</f>
        <v>990495562.91999996</v>
      </c>
    </row>
    <row r="20" spans="1:12" ht="15.75" customHeight="1" x14ac:dyDescent="0.25">
      <c r="A20" s="59"/>
      <c r="B20" s="57"/>
      <c r="C20" s="54"/>
      <c r="D20" s="55"/>
      <c r="E20" s="74"/>
      <c r="F20" s="72"/>
      <c r="G20" s="59"/>
      <c r="H20" s="57"/>
      <c r="I20" s="54"/>
      <c r="J20" s="55"/>
      <c r="K20" s="54"/>
      <c r="L20" s="73"/>
    </row>
    <row r="21" spans="1:12" ht="15.75" customHeight="1" x14ac:dyDescent="0.25">
      <c r="A21" s="59">
        <f t="shared" ref="A21" si="2">A19+1</f>
        <v>4</v>
      </c>
      <c r="B21" s="57" t="s">
        <v>7</v>
      </c>
      <c r="C21" s="54"/>
      <c r="D21" s="55">
        <v>374700000</v>
      </c>
      <c r="E21" s="74"/>
      <c r="F21" s="73">
        <f>'[1]Junio '!$G$52</f>
        <v>266065740.97</v>
      </c>
      <c r="G21" s="59">
        <f t="shared" ref="G21" si="3">G19+1</f>
        <v>20</v>
      </c>
      <c r="H21" s="57" t="s">
        <v>30</v>
      </c>
      <c r="I21" s="54"/>
      <c r="J21" s="55">
        <v>1920000000</v>
      </c>
      <c r="K21" s="54"/>
      <c r="L21" s="73">
        <f>'[1]Junio '!$G$72</f>
        <v>1302106970.72</v>
      </c>
    </row>
    <row r="22" spans="1:12" ht="15.75" customHeight="1" x14ac:dyDescent="0.25">
      <c r="A22" s="59"/>
      <c r="B22" s="57"/>
      <c r="C22" s="54"/>
      <c r="D22" s="55"/>
      <c r="E22" s="74"/>
      <c r="F22" s="73"/>
      <c r="G22" s="59"/>
      <c r="H22" s="57"/>
      <c r="I22" s="54"/>
      <c r="J22" s="55"/>
      <c r="K22" s="54"/>
      <c r="L22" s="73"/>
    </row>
    <row r="23" spans="1:12" ht="15.75" customHeight="1" x14ac:dyDescent="0.25">
      <c r="A23" s="59">
        <f t="shared" ref="A23" si="4">A21+1</f>
        <v>5</v>
      </c>
      <c r="B23" s="57" t="s">
        <v>7</v>
      </c>
      <c r="C23" s="54"/>
      <c r="D23" s="55">
        <v>153170629</v>
      </c>
      <c r="E23" s="74"/>
      <c r="F23" s="73">
        <f>'[1]Junio '!$G$53</f>
        <v>140174992.28</v>
      </c>
      <c r="G23" s="59">
        <f t="shared" ref="G23" si="5">G21+1</f>
        <v>21</v>
      </c>
      <c r="H23" s="57" t="s">
        <v>30</v>
      </c>
      <c r="I23" s="54"/>
      <c r="J23" s="55">
        <v>1444885373.0799999</v>
      </c>
      <c r="K23" s="54"/>
      <c r="L23" s="73">
        <f>'[1]Junio '!$G$73</f>
        <v>1381872825.72</v>
      </c>
    </row>
    <row r="24" spans="1:12" ht="15.75" customHeight="1" x14ac:dyDescent="0.25">
      <c r="A24" s="59"/>
      <c r="B24" s="57"/>
      <c r="C24" s="54"/>
      <c r="D24" s="55"/>
      <c r="E24" s="74"/>
      <c r="F24" s="73"/>
      <c r="G24" s="59"/>
      <c r="H24" s="57"/>
      <c r="I24" s="54"/>
      <c r="J24" s="55"/>
      <c r="K24" s="54"/>
      <c r="L24" s="73"/>
    </row>
    <row r="25" spans="1:12" ht="15.75" customHeight="1" x14ac:dyDescent="0.25">
      <c r="A25" s="59">
        <f t="shared" ref="A25" si="6">A23+1</f>
        <v>6</v>
      </c>
      <c r="B25" s="57" t="s">
        <v>9</v>
      </c>
      <c r="C25" s="54"/>
      <c r="D25" s="55">
        <v>2191682494.4400001</v>
      </c>
      <c r="E25" s="74"/>
      <c r="F25" s="73">
        <f>'[1]Junio '!$G$54</f>
        <v>2132829627.0899999</v>
      </c>
      <c r="G25" s="59">
        <f t="shared" ref="G25" si="7">G23+1</f>
        <v>22</v>
      </c>
      <c r="H25" s="57" t="s">
        <v>30</v>
      </c>
      <c r="I25" s="54"/>
      <c r="J25" s="55">
        <v>1928217853.28</v>
      </c>
      <c r="K25" s="54"/>
      <c r="L25" s="73">
        <f>'[1]Junio '!$G$74</f>
        <v>1888298258.26</v>
      </c>
    </row>
    <row r="26" spans="1:12" ht="15.75" customHeight="1" x14ac:dyDescent="0.25">
      <c r="A26" s="59"/>
      <c r="B26" s="57"/>
      <c r="C26" s="54"/>
      <c r="D26" s="55"/>
      <c r="E26" s="74"/>
      <c r="F26" s="73"/>
      <c r="G26" s="59"/>
      <c r="H26" s="57"/>
      <c r="I26" s="54"/>
      <c r="J26" s="55"/>
      <c r="K26" s="54"/>
      <c r="L26" s="73"/>
    </row>
    <row r="27" spans="1:12" ht="15.75" customHeight="1" x14ac:dyDescent="0.25">
      <c r="A27" s="59">
        <f t="shared" ref="A27" si="8">A25+1</f>
        <v>7</v>
      </c>
      <c r="B27" s="57" t="s">
        <v>7</v>
      </c>
      <c r="C27" s="54"/>
      <c r="D27" s="55">
        <v>249553564</v>
      </c>
      <c r="E27" s="74"/>
      <c r="F27" s="73">
        <f>'[1]Junio '!$G$55</f>
        <v>215215088.03</v>
      </c>
      <c r="G27" s="59">
        <f t="shared" ref="G27" si="9">G25+1</f>
        <v>23</v>
      </c>
      <c r="H27" s="57" t="s">
        <v>30</v>
      </c>
      <c r="I27" s="54"/>
      <c r="J27" s="55">
        <v>1000000000</v>
      </c>
      <c r="K27" s="54"/>
      <c r="L27" s="73">
        <f>'[1]Junio '!$G$75</f>
        <v>900000000</v>
      </c>
    </row>
    <row r="28" spans="1:12" ht="15.75" customHeight="1" x14ac:dyDescent="0.25">
      <c r="A28" s="59"/>
      <c r="B28" s="57"/>
      <c r="C28" s="54"/>
      <c r="D28" s="55"/>
      <c r="E28" s="74"/>
      <c r="F28" s="73"/>
      <c r="G28" s="59"/>
      <c r="H28" s="57"/>
      <c r="I28" s="54"/>
      <c r="J28" s="55"/>
      <c r="K28" s="54"/>
      <c r="L28" s="73"/>
    </row>
    <row r="29" spans="1:12" ht="15.75" customHeight="1" x14ac:dyDescent="0.25">
      <c r="A29" s="59">
        <f t="shared" ref="A29" si="10">A27+1</f>
        <v>8</v>
      </c>
      <c r="B29" s="57" t="s">
        <v>9</v>
      </c>
      <c r="C29" s="54"/>
      <c r="D29" s="58">
        <v>490326868.06999999</v>
      </c>
      <c r="E29" s="74"/>
      <c r="F29" s="73">
        <f>'[1]Junio '!$G$56</f>
        <v>477292450.56999999</v>
      </c>
      <c r="G29" s="59">
        <f t="shared" ref="G29" si="11">G27+1</f>
        <v>24</v>
      </c>
      <c r="H29" s="57" t="s">
        <v>30</v>
      </c>
      <c r="I29" s="54"/>
      <c r="J29" s="55">
        <v>1000000000</v>
      </c>
      <c r="K29" s="54"/>
      <c r="L29" s="73">
        <v>995600150</v>
      </c>
    </row>
    <row r="30" spans="1:12" ht="15.75" customHeight="1" x14ac:dyDescent="0.25">
      <c r="A30" s="59"/>
      <c r="B30" s="57"/>
      <c r="C30" s="54"/>
      <c r="D30" s="58"/>
      <c r="E30" s="74"/>
      <c r="F30" s="73"/>
      <c r="G30" s="59"/>
      <c r="H30" s="57"/>
      <c r="I30" s="54"/>
      <c r="J30" s="55"/>
      <c r="K30" s="54"/>
      <c r="L30" s="73"/>
    </row>
    <row r="31" spans="1:12" ht="15" customHeight="1" x14ac:dyDescent="0.25">
      <c r="A31" s="59">
        <f t="shared" ref="A31" si="12">A29+1</f>
        <v>9</v>
      </c>
      <c r="B31" s="60" t="s">
        <v>7</v>
      </c>
      <c r="C31" s="54"/>
      <c r="D31" s="65">
        <v>949001040.55999994</v>
      </c>
      <c r="E31" s="74"/>
      <c r="F31" s="73">
        <f>'[1]Junio '!$G$57</f>
        <v>874880368.67999995</v>
      </c>
      <c r="G31" s="59">
        <f t="shared" ref="G31" si="13">G29+1</f>
        <v>25</v>
      </c>
      <c r="H31" s="57" t="s">
        <v>30</v>
      </c>
      <c r="I31" s="54"/>
      <c r="J31" s="58">
        <v>300000000</v>
      </c>
      <c r="K31" s="54"/>
      <c r="L31" s="73">
        <v>300000000</v>
      </c>
    </row>
    <row r="32" spans="1:12" ht="15" customHeight="1" x14ac:dyDescent="0.25">
      <c r="A32" s="59"/>
      <c r="B32" s="60"/>
      <c r="C32" s="54"/>
      <c r="D32" s="65"/>
      <c r="E32" s="74"/>
      <c r="F32" s="73"/>
      <c r="G32" s="59"/>
      <c r="H32" s="57"/>
      <c r="I32" s="54"/>
      <c r="J32" s="58"/>
      <c r="K32" s="54"/>
      <c r="L32" s="73"/>
    </row>
    <row r="33" spans="1:13" ht="15.75" customHeight="1" x14ac:dyDescent="0.25">
      <c r="A33" s="59">
        <f t="shared" ref="A33" si="14">A31+1</f>
        <v>10</v>
      </c>
      <c r="B33" s="60" t="s">
        <v>10</v>
      </c>
      <c r="C33" s="54"/>
      <c r="D33" s="55">
        <v>100000000</v>
      </c>
      <c r="E33" s="74"/>
      <c r="F33" s="73">
        <f>'[1]Junio '!$G$58</f>
        <v>38888889.469999999</v>
      </c>
      <c r="G33" s="59">
        <f t="shared" ref="G33" si="15">G31+1</f>
        <v>26</v>
      </c>
      <c r="H33" s="57" t="s">
        <v>30</v>
      </c>
      <c r="I33" s="54"/>
      <c r="J33" s="65">
        <v>299888355</v>
      </c>
      <c r="K33" s="54"/>
      <c r="L33" s="73">
        <v>299888355</v>
      </c>
    </row>
    <row r="34" spans="1:13" ht="15.75" customHeight="1" x14ac:dyDescent="0.25">
      <c r="A34" s="59"/>
      <c r="B34" s="60"/>
      <c r="C34" s="54"/>
      <c r="D34" s="55"/>
      <c r="E34" s="74"/>
      <c r="F34" s="73"/>
      <c r="G34" s="59"/>
      <c r="H34" s="57"/>
      <c r="I34" s="54"/>
      <c r="J34" s="65"/>
      <c r="K34" s="54"/>
      <c r="L34" s="73"/>
    </row>
    <row r="35" spans="1:13" ht="15" customHeight="1" x14ac:dyDescent="0.25">
      <c r="A35" s="59">
        <f t="shared" ref="A35" si="16">A33+1</f>
        <v>11</v>
      </c>
      <c r="B35" s="60" t="s">
        <v>11</v>
      </c>
      <c r="C35" s="54"/>
      <c r="D35" s="55">
        <v>500000000</v>
      </c>
      <c r="E35" s="74"/>
      <c r="F35" s="73">
        <f>'[1]Junio '!$G$59</f>
        <v>474885482.13999999</v>
      </c>
      <c r="G35" s="59">
        <f t="shared" ref="G35:G43" si="17">G33+1</f>
        <v>27</v>
      </c>
      <c r="H35" s="57" t="s">
        <v>30</v>
      </c>
      <c r="I35" s="54"/>
      <c r="J35" s="55">
        <v>223786059</v>
      </c>
      <c r="K35" s="54"/>
      <c r="L35" s="73">
        <v>211994864</v>
      </c>
    </row>
    <row r="36" spans="1:13" ht="15" customHeight="1" x14ac:dyDescent="0.25">
      <c r="A36" s="59"/>
      <c r="B36" s="60"/>
      <c r="C36" s="54"/>
      <c r="D36" s="55"/>
      <c r="E36" s="74"/>
      <c r="F36" s="73"/>
      <c r="G36" s="59"/>
      <c r="H36" s="57"/>
      <c r="I36" s="54"/>
      <c r="J36" s="55"/>
      <c r="K36" s="54"/>
      <c r="L36" s="73"/>
    </row>
    <row r="37" spans="1:13" ht="15" customHeight="1" x14ac:dyDescent="0.25">
      <c r="A37" s="59">
        <f t="shared" ref="A37" si="18">A35+1</f>
        <v>12</v>
      </c>
      <c r="B37" s="60" t="s">
        <v>7</v>
      </c>
      <c r="C37" s="54"/>
      <c r="D37" s="55">
        <v>1400000000</v>
      </c>
      <c r="E37" s="74"/>
      <c r="F37" s="73">
        <f>'[1]Junio '!$G$60</f>
        <v>1368262636.76</v>
      </c>
      <c r="G37" s="59">
        <f t="shared" si="17"/>
        <v>28</v>
      </c>
      <c r="H37" s="57" t="s">
        <v>30</v>
      </c>
      <c r="I37" s="54"/>
      <c r="J37" s="55">
        <v>500379494</v>
      </c>
      <c r="K37" s="54"/>
      <c r="L37" s="73">
        <v>500379494</v>
      </c>
    </row>
    <row r="38" spans="1:13" ht="15" customHeight="1" x14ac:dyDescent="0.25">
      <c r="A38" s="59"/>
      <c r="B38" s="60"/>
      <c r="C38" s="54"/>
      <c r="D38" s="55"/>
      <c r="E38" s="74"/>
      <c r="F38" s="73"/>
      <c r="G38" s="59"/>
      <c r="H38" s="57"/>
      <c r="I38" s="54"/>
      <c r="J38" s="55"/>
      <c r="K38" s="54"/>
      <c r="L38" s="73"/>
    </row>
    <row r="39" spans="1:13" ht="15" customHeight="1" x14ac:dyDescent="0.25">
      <c r="A39" s="59">
        <f t="shared" ref="A39" si="19">A37+1</f>
        <v>13</v>
      </c>
      <c r="B39" s="60" t="s">
        <v>7</v>
      </c>
      <c r="C39" s="54"/>
      <c r="D39" s="55">
        <v>610000000</v>
      </c>
      <c r="E39" s="74"/>
      <c r="F39" s="73">
        <f>'[1]Junio '!$G$61</f>
        <v>609690079.34000003</v>
      </c>
      <c r="G39" s="59">
        <f t="shared" si="17"/>
        <v>29</v>
      </c>
      <c r="H39" s="57" t="s">
        <v>30</v>
      </c>
      <c r="I39" s="54"/>
      <c r="J39" s="55">
        <v>86788886</v>
      </c>
      <c r="K39" s="54"/>
      <c r="L39" s="73">
        <v>85471486</v>
      </c>
    </row>
    <row r="40" spans="1:13" ht="15" customHeight="1" x14ac:dyDescent="0.25">
      <c r="A40" s="59"/>
      <c r="B40" s="60"/>
      <c r="C40" s="54"/>
      <c r="D40" s="55"/>
      <c r="E40" s="74"/>
      <c r="F40" s="73"/>
      <c r="G40" s="59"/>
      <c r="H40" s="57"/>
      <c r="I40" s="54"/>
      <c r="J40" s="55"/>
      <c r="K40" s="54"/>
      <c r="L40" s="73"/>
    </row>
    <row r="41" spans="1:13" ht="15" customHeight="1" x14ac:dyDescent="0.25">
      <c r="A41" s="59">
        <f t="shared" ref="A41:A45" si="20">A39+1</f>
        <v>14</v>
      </c>
      <c r="B41" s="60" t="s">
        <v>8</v>
      </c>
      <c r="C41" s="54"/>
      <c r="D41" s="55">
        <v>1355000000</v>
      </c>
      <c r="E41" s="74"/>
      <c r="F41" s="73">
        <f>'[1]Junio '!$G$62</f>
        <v>1322752999.96</v>
      </c>
      <c r="G41" s="59">
        <f t="shared" si="17"/>
        <v>30</v>
      </c>
      <c r="H41" s="57" t="s">
        <v>30</v>
      </c>
      <c r="I41" s="54"/>
      <c r="J41" s="55">
        <v>56998668</v>
      </c>
      <c r="K41" s="54"/>
      <c r="L41" s="72">
        <v>56000000</v>
      </c>
      <c r="M41" s="25"/>
    </row>
    <row r="42" spans="1:13" ht="15" customHeight="1" x14ac:dyDescent="0.25">
      <c r="A42" s="59"/>
      <c r="B42" s="60"/>
      <c r="C42" s="54"/>
      <c r="D42" s="55"/>
      <c r="E42" s="74"/>
      <c r="F42" s="73"/>
      <c r="G42" s="59"/>
      <c r="H42" s="57"/>
      <c r="I42" s="54"/>
      <c r="J42" s="55"/>
      <c r="K42" s="54"/>
      <c r="L42" s="72"/>
    </row>
    <row r="43" spans="1:13" ht="15" customHeight="1" x14ac:dyDescent="0.25">
      <c r="A43" s="59">
        <f t="shared" si="20"/>
        <v>15</v>
      </c>
      <c r="B43" s="60" t="s">
        <v>82</v>
      </c>
      <c r="C43" s="54"/>
      <c r="D43" s="55">
        <v>535000000</v>
      </c>
      <c r="E43" s="74"/>
      <c r="F43" s="73">
        <f>'[1]Junio '!$G$63</f>
        <v>535000000</v>
      </c>
      <c r="G43" s="59">
        <f t="shared" si="17"/>
        <v>31</v>
      </c>
      <c r="H43" s="57" t="s">
        <v>30</v>
      </c>
      <c r="I43" s="54"/>
      <c r="J43" s="55">
        <v>420000000</v>
      </c>
      <c r="K43" s="54"/>
      <c r="L43" s="72">
        <f>'[1]Junio '!$G$76</f>
        <v>310000000</v>
      </c>
    </row>
    <row r="44" spans="1:13" ht="15" customHeight="1" x14ac:dyDescent="0.25">
      <c r="A44" s="59"/>
      <c r="B44" s="60"/>
      <c r="C44" s="54"/>
      <c r="D44" s="55"/>
      <c r="E44" s="74"/>
      <c r="F44" s="73"/>
      <c r="G44" s="59"/>
      <c r="H44" s="57"/>
      <c r="I44" s="54"/>
      <c r="J44" s="55"/>
      <c r="K44" s="54"/>
      <c r="L44" s="72"/>
    </row>
    <row r="45" spans="1:13" ht="15" customHeight="1" x14ac:dyDescent="0.25">
      <c r="A45" s="59">
        <f t="shared" si="20"/>
        <v>16</v>
      </c>
      <c r="B45" s="60" t="s">
        <v>9</v>
      </c>
      <c r="C45" s="54"/>
      <c r="D45" s="55">
        <v>735000000</v>
      </c>
      <c r="E45" s="74"/>
      <c r="F45" s="73">
        <f>'[1]Junio '!$G$64</f>
        <v>735000000</v>
      </c>
    </row>
    <row r="46" spans="1:13" ht="15" customHeight="1" x14ac:dyDescent="0.25">
      <c r="A46" s="59"/>
      <c r="B46" s="60"/>
      <c r="C46" s="54"/>
      <c r="D46" s="55"/>
      <c r="E46" s="74"/>
      <c r="F46" s="73"/>
    </row>
    <row r="47" spans="1:13" ht="15" customHeight="1" x14ac:dyDescent="0.25"/>
    <row r="48" spans="1:13" ht="15" customHeight="1" x14ac:dyDescent="0.25">
      <c r="A48" s="80" t="s">
        <v>52</v>
      </c>
      <c r="B48" s="80"/>
      <c r="C48" s="80"/>
      <c r="D48" s="80"/>
      <c r="E48" s="81">
        <f>SUM(F15:F47)</f>
        <v>10410045162.360001</v>
      </c>
      <c r="F48" s="81"/>
      <c r="H48" s="80" t="s">
        <v>53</v>
      </c>
      <c r="I48" s="80"/>
      <c r="J48" s="80"/>
      <c r="K48" s="77">
        <f>SUM(L15:L49)-L29-L31-L33-L35-L37-L39-L41</f>
        <v>7292107178.7800007</v>
      </c>
      <c r="L48" s="77"/>
    </row>
    <row r="49" spans="1:12" ht="15" customHeight="1" x14ac:dyDescent="0.25">
      <c r="A49" s="80"/>
      <c r="B49" s="80"/>
      <c r="C49" s="80"/>
      <c r="D49" s="80"/>
      <c r="E49" s="81"/>
      <c r="F49" s="81"/>
      <c r="H49" s="80"/>
      <c r="I49" s="80"/>
      <c r="J49" s="80"/>
      <c r="K49" s="77"/>
      <c r="L49" s="77"/>
    </row>
    <row r="50" spans="1:12" ht="15" customHeight="1" x14ac:dyDescent="0.25">
      <c r="A50" s="10"/>
      <c r="B50" s="10"/>
      <c r="C50" s="10"/>
      <c r="D50" s="10"/>
      <c r="E50" s="10"/>
      <c r="F50" s="10"/>
      <c r="G50" s="10"/>
    </row>
    <row r="51" spans="1:12" ht="15" customHeight="1" x14ac:dyDescent="0.25">
      <c r="A51" s="78" t="s">
        <v>54</v>
      </c>
      <c r="B51" s="78"/>
      <c r="C51" s="78"/>
      <c r="D51" s="78"/>
      <c r="E51" s="78"/>
      <c r="F51" s="78"/>
      <c r="G51" s="78"/>
      <c r="H51" s="78"/>
      <c r="I51" s="78"/>
      <c r="J51" s="78"/>
      <c r="K51" s="79">
        <f>K48+E48</f>
        <v>17702152341.139999</v>
      </c>
      <c r="L51" s="79"/>
    </row>
    <row r="52" spans="1:12" ht="15" customHeight="1" x14ac:dyDescent="0.25">
      <c r="A52" s="78"/>
      <c r="B52" s="78"/>
      <c r="C52" s="78"/>
      <c r="D52" s="78"/>
      <c r="E52" s="78"/>
      <c r="F52" s="78"/>
      <c r="G52" s="78"/>
      <c r="H52" s="78"/>
      <c r="I52" s="78"/>
      <c r="J52" s="78"/>
      <c r="K52" s="79"/>
      <c r="L52" s="79"/>
    </row>
  </sheetData>
  <mergeCells count="193">
    <mergeCell ref="G41:G42"/>
    <mergeCell ref="K39:K40"/>
    <mergeCell ref="L39:L40"/>
    <mergeCell ref="I37:I38"/>
    <mergeCell ref="J37:J38"/>
    <mergeCell ref="K37:K38"/>
    <mergeCell ref="K48:L49"/>
    <mergeCell ref="A51:J52"/>
    <mergeCell ref="K51:L52"/>
    <mergeCell ref="A48:D49"/>
    <mergeCell ref="E48:F49"/>
    <mergeCell ref="H48:J49"/>
    <mergeCell ref="F39:F40"/>
    <mergeCell ref="A41:A42"/>
    <mergeCell ref="B41:B42"/>
    <mergeCell ref="C41:C42"/>
    <mergeCell ref="D41:D42"/>
    <mergeCell ref="E41:E42"/>
    <mergeCell ref="F41:F42"/>
    <mergeCell ref="K41:K42"/>
    <mergeCell ref="L41:L42"/>
    <mergeCell ref="F37:F38"/>
    <mergeCell ref="A39:A40"/>
    <mergeCell ref="B39:B40"/>
    <mergeCell ref="C39:C40"/>
    <mergeCell ref="D39:D40"/>
    <mergeCell ref="E39:E40"/>
    <mergeCell ref="A37:A38"/>
    <mergeCell ref="B37:B38"/>
    <mergeCell ref="C37:C38"/>
    <mergeCell ref="D37:D38"/>
    <mergeCell ref="E37:E38"/>
    <mergeCell ref="F33:F34"/>
    <mergeCell ref="G33:G34"/>
    <mergeCell ref="A33:A34"/>
    <mergeCell ref="B33:B34"/>
    <mergeCell ref="C33:C34"/>
    <mergeCell ref="D33:D34"/>
    <mergeCell ref="E33:E34"/>
    <mergeCell ref="F35:F36"/>
    <mergeCell ref="G35:G36"/>
    <mergeCell ref="A35:A36"/>
    <mergeCell ref="B35:B36"/>
    <mergeCell ref="C35:C36"/>
    <mergeCell ref="D35:D36"/>
    <mergeCell ref="E35:E36"/>
    <mergeCell ref="J25:J26"/>
    <mergeCell ref="K25:K26"/>
    <mergeCell ref="L25:L26"/>
    <mergeCell ref="A31:A32"/>
    <mergeCell ref="B31:B32"/>
    <mergeCell ref="C31:C32"/>
    <mergeCell ref="D31:D32"/>
    <mergeCell ref="E31:E32"/>
    <mergeCell ref="F29:F30"/>
    <mergeCell ref="G29:G30"/>
    <mergeCell ref="H31:H32"/>
    <mergeCell ref="I31:I32"/>
    <mergeCell ref="A29:A30"/>
    <mergeCell ref="B29:B30"/>
    <mergeCell ref="C29:C30"/>
    <mergeCell ref="D29:D30"/>
    <mergeCell ref="E29:E30"/>
    <mergeCell ref="F31:F32"/>
    <mergeCell ref="G31:G32"/>
    <mergeCell ref="J31:J32"/>
    <mergeCell ref="K31:K32"/>
    <mergeCell ref="L31:L32"/>
    <mergeCell ref="A27:A28"/>
    <mergeCell ref="B27:B28"/>
    <mergeCell ref="C27:C28"/>
    <mergeCell ref="D27:D28"/>
    <mergeCell ref="E27:E28"/>
    <mergeCell ref="F25:F26"/>
    <mergeCell ref="G25:G26"/>
    <mergeCell ref="H25:H26"/>
    <mergeCell ref="I25:I26"/>
    <mergeCell ref="A25:A26"/>
    <mergeCell ref="B25:B26"/>
    <mergeCell ref="C25:C26"/>
    <mergeCell ref="D25:D26"/>
    <mergeCell ref="E25:E26"/>
    <mergeCell ref="F27:F28"/>
    <mergeCell ref="G27:G28"/>
    <mergeCell ref="H27:H28"/>
    <mergeCell ref="I27:I28"/>
    <mergeCell ref="D21:D22"/>
    <mergeCell ref="E21:E22"/>
    <mergeCell ref="J23:J24"/>
    <mergeCell ref="K23:K24"/>
    <mergeCell ref="L23:L24"/>
    <mergeCell ref="F23:F24"/>
    <mergeCell ref="G23:G24"/>
    <mergeCell ref="H23:H24"/>
    <mergeCell ref="J21:J22"/>
    <mergeCell ref="K21:K22"/>
    <mergeCell ref="L21:L22"/>
    <mergeCell ref="K19:K20"/>
    <mergeCell ref="L19:L20"/>
    <mergeCell ref="J19:J20"/>
    <mergeCell ref="L15:L16"/>
    <mergeCell ref="A17:A18"/>
    <mergeCell ref="B17:B18"/>
    <mergeCell ref="C17:C18"/>
    <mergeCell ref="D17:D18"/>
    <mergeCell ref="E17:E18"/>
    <mergeCell ref="F17:F18"/>
    <mergeCell ref="G15:G16"/>
    <mergeCell ref="H15:H16"/>
    <mergeCell ref="I15:I16"/>
    <mergeCell ref="J15:J16"/>
    <mergeCell ref="K15:K16"/>
    <mergeCell ref="L17:L18"/>
    <mergeCell ref="K17:K18"/>
    <mergeCell ref="F19:F20"/>
    <mergeCell ref="G19:G20"/>
    <mergeCell ref="H19:H20"/>
    <mergeCell ref="I19:I20"/>
    <mergeCell ref="A19:A20"/>
    <mergeCell ref="B19:B20"/>
    <mergeCell ref="C19:C20"/>
    <mergeCell ref="J39:J40"/>
    <mergeCell ref="J41:J42"/>
    <mergeCell ref="G11:G14"/>
    <mergeCell ref="A15:A16"/>
    <mergeCell ref="B15:B16"/>
    <mergeCell ref="C15:C16"/>
    <mergeCell ref="D15:D16"/>
    <mergeCell ref="E15:E16"/>
    <mergeCell ref="F15:F16"/>
    <mergeCell ref="D19:D20"/>
    <mergeCell ref="E19:E20"/>
    <mergeCell ref="A23:A24"/>
    <mergeCell ref="B23:B24"/>
    <mergeCell ref="C23:C24"/>
    <mergeCell ref="D23:D24"/>
    <mergeCell ref="E23:E24"/>
    <mergeCell ref="F21:F22"/>
    <mergeCell ref="G21:G22"/>
    <mergeCell ref="H21:H22"/>
    <mergeCell ref="I21:I22"/>
    <mergeCell ref="I23:I24"/>
    <mergeCell ref="A21:A22"/>
    <mergeCell ref="B21:B22"/>
    <mergeCell ref="C21:C22"/>
    <mergeCell ref="H35:H36"/>
    <mergeCell ref="I35:I36"/>
    <mergeCell ref="G17:G18"/>
    <mergeCell ref="H17:H18"/>
    <mergeCell ref="I17:I18"/>
    <mergeCell ref="J17:J18"/>
    <mergeCell ref="A43:A44"/>
    <mergeCell ref="A45:A46"/>
    <mergeCell ref="B43:B44"/>
    <mergeCell ref="B45:B46"/>
    <mergeCell ref="C43:C44"/>
    <mergeCell ref="C45:C46"/>
    <mergeCell ref="D43:D44"/>
    <mergeCell ref="D45:D46"/>
    <mergeCell ref="E43:E44"/>
    <mergeCell ref="E45:E46"/>
    <mergeCell ref="F43:F44"/>
    <mergeCell ref="F45:F46"/>
    <mergeCell ref="G37:G38"/>
    <mergeCell ref="G39:G40"/>
    <mergeCell ref="H39:H40"/>
    <mergeCell ref="H41:H42"/>
    <mergeCell ref="I39:I40"/>
    <mergeCell ref="I41:I42"/>
    <mergeCell ref="G43:G44"/>
    <mergeCell ref="H43:H44"/>
    <mergeCell ref="J43:J44"/>
    <mergeCell ref="L43:L44"/>
    <mergeCell ref="I43:I44"/>
    <mergeCell ref="K43:K44"/>
    <mergeCell ref="L37:L38"/>
    <mergeCell ref="H37:H38"/>
    <mergeCell ref="J27:J28"/>
    <mergeCell ref="K27:K28"/>
    <mergeCell ref="L27:L28"/>
    <mergeCell ref="I29:I30"/>
    <mergeCell ref="J29:J30"/>
    <mergeCell ref="K29:K30"/>
    <mergeCell ref="L29:L30"/>
    <mergeCell ref="H29:H30"/>
    <mergeCell ref="I33:I34"/>
    <mergeCell ref="J33:J34"/>
    <mergeCell ref="K33:K34"/>
    <mergeCell ref="L33:L34"/>
    <mergeCell ref="H33:H34"/>
    <mergeCell ref="J35:J36"/>
    <mergeCell ref="K35:K36"/>
    <mergeCell ref="L35:L3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S52"/>
  <sheetViews>
    <sheetView zoomScaleNormal="100" workbookViewId="0">
      <selection activeCell="H15" sqref="H15:H16"/>
    </sheetView>
  </sheetViews>
  <sheetFormatPr baseColWidth="10" defaultRowHeight="15" x14ac:dyDescent="0.25"/>
  <cols>
    <col min="1" max="1" width="4" customWidth="1"/>
    <col min="2" max="2" width="21.42578125" customWidth="1"/>
    <col min="3" max="3" width="2" customWidth="1"/>
    <col min="4" max="4" width="17.5703125" customWidth="1"/>
    <col min="5" max="5" width="1.42578125" customWidth="1"/>
    <col min="6" max="6" width="24" customWidth="1"/>
    <col min="7" max="7" width="28.140625" customWidth="1"/>
    <col min="8" max="8" width="29" customWidth="1"/>
    <col min="9" max="9" width="19.42578125" customWidth="1"/>
    <col min="10" max="10" width="3.140625" customWidth="1"/>
    <col min="11" max="11" width="22.140625" customWidth="1"/>
    <col min="12" max="12" width="16.85546875" customWidth="1"/>
    <col min="13" max="13" width="20.42578125" customWidth="1"/>
    <col min="14" max="14" width="27" customWidth="1"/>
    <col min="15" max="15" width="27.7109375" customWidth="1"/>
    <col min="16" max="16" width="19.5703125" customWidth="1"/>
    <col min="17" max="17" width="17.85546875" bestFit="1" customWidth="1"/>
    <col min="18" max="18" width="15.140625" bestFit="1" customWidth="1"/>
  </cols>
  <sheetData>
    <row r="11" spans="1:19" ht="30" x14ac:dyDescent="0.25">
      <c r="A11" s="1"/>
      <c r="B11" s="2" t="s">
        <v>1</v>
      </c>
      <c r="C11" s="2"/>
      <c r="D11" s="2" t="s">
        <v>0</v>
      </c>
      <c r="E11" s="2"/>
      <c r="F11" s="2" t="s">
        <v>104</v>
      </c>
      <c r="G11" s="2" t="s">
        <v>105</v>
      </c>
      <c r="H11" s="2" t="s">
        <v>106</v>
      </c>
      <c r="I11" s="2" t="s">
        <v>55</v>
      </c>
      <c r="J11" s="70"/>
      <c r="K11" s="2" t="s">
        <v>1</v>
      </c>
      <c r="L11" s="2" t="s">
        <v>0</v>
      </c>
      <c r="M11" s="2" t="s">
        <v>104</v>
      </c>
      <c r="N11" s="2" t="s">
        <v>105</v>
      </c>
      <c r="O11" s="2" t="s">
        <v>106</v>
      </c>
      <c r="P11" s="2" t="s">
        <v>55</v>
      </c>
      <c r="Q11" s="13"/>
      <c r="R11" s="13"/>
      <c r="S11" s="13"/>
    </row>
    <row r="12" spans="1:19" x14ac:dyDescent="0.25">
      <c r="A12" s="1"/>
      <c r="B12" s="3"/>
      <c r="C12" s="3"/>
      <c r="D12" s="3"/>
      <c r="E12" s="3"/>
      <c r="F12" s="3"/>
      <c r="G12" s="3"/>
      <c r="H12" s="3"/>
      <c r="I12" s="3"/>
      <c r="J12" s="70"/>
      <c r="K12" s="3"/>
      <c r="L12" s="3"/>
      <c r="M12" s="3"/>
      <c r="N12" s="3"/>
      <c r="O12" s="3"/>
      <c r="P12" s="3"/>
      <c r="Q12" s="14"/>
      <c r="R12" s="14"/>
      <c r="S12" s="14"/>
    </row>
    <row r="13" spans="1:19" ht="18" x14ac:dyDescent="0.25">
      <c r="A13" s="6"/>
      <c r="B13" s="6"/>
      <c r="C13" s="6"/>
      <c r="D13" s="11"/>
      <c r="E13" s="6"/>
      <c r="F13" s="12"/>
      <c r="G13" s="12" t="s">
        <v>4</v>
      </c>
      <c r="H13" s="6"/>
      <c r="I13" s="6"/>
      <c r="J13" s="70"/>
      <c r="K13" s="6"/>
      <c r="L13" s="11"/>
      <c r="M13" s="12"/>
      <c r="N13" s="11" t="s">
        <v>5</v>
      </c>
      <c r="O13" s="6"/>
      <c r="P13" s="6"/>
      <c r="Q13" s="15"/>
      <c r="R13" s="15"/>
      <c r="S13" s="16"/>
    </row>
    <row r="14" spans="1:19" x14ac:dyDescent="0.25">
      <c r="A14" s="6"/>
      <c r="B14" s="9"/>
      <c r="C14" s="9"/>
      <c r="D14" s="9"/>
      <c r="E14" s="9"/>
      <c r="F14" s="9"/>
      <c r="G14" s="9"/>
      <c r="H14" s="23"/>
      <c r="I14" s="9"/>
      <c r="J14" s="71"/>
      <c r="K14" s="9"/>
      <c r="L14" s="9"/>
      <c r="M14" s="9"/>
      <c r="N14" s="9"/>
      <c r="O14" s="23"/>
      <c r="P14" s="9"/>
      <c r="Q14" s="15"/>
      <c r="R14" s="15"/>
      <c r="S14" s="15"/>
    </row>
    <row r="15" spans="1:19" ht="15.75" customHeight="1" x14ac:dyDescent="0.25">
      <c r="A15" s="59">
        <v>1</v>
      </c>
      <c r="B15" s="61" t="s">
        <v>6</v>
      </c>
      <c r="C15" s="64"/>
      <c r="D15" s="63">
        <v>665000000</v>
      </c>
      <c r="E15" s="64"/>
      <c r="F15" s="76">
        <f>[1]Marzo!$G$49</f>
        <v>467401799.26999998</v>
      </c>
      <c r="G15" s="85"/>
      <c r="H15" s="89">
        <f>'FORMATO 6 '!$H$15</f>
        <v>7104718.2999999998</v>
      </c>
      <c r="I15" s="76">
        <f>'[1]Junio '!$G$49</f>
        <v>460297080.97000003</v>
      </c>
      <c r="J15" s="59">
        <v>17</v>
      </c>
      <c r="K15" s="61" t="s">
        <v>30</v>
      </c>
      <c r="L15" s="63">
        <v>389179937</v>
      </c>
      <c r="M15" s="76">
        <f>[1]Marzo!$G$69</f>
        <v>282823628.69999999</v>
      </c>
      <c r="N15" s="93"/>
      <c r="O15" s="93">
        <f>'FORMATO 6 '!$H$47</f>
        <v>4142524.48</v>
      </c>
      <c r="P15" s="76">
        <f>'[1]Junio '!$G$69</f>
        <v>278681104.22000003</v>
      </c>
      <c r="Q15" s="29"/>
    </row>
    <row r="16" spans="1:19" ht="15.75" customHeight="1" x14ac:dyDescent="0.25">
      <c r="A16" s="59"/>
      <c r="B16" s="62"/>
      <c r="C16" s="54"/>
      <c r="D16" s="55"/>
      <c r="E16" s="54"/>
      <c r="F16" s="73"/>
      <c r="G16" s="86"/>
      <c r="H16" s="90"/>
      <c r="I16" s="73"/>
      <c r="J16" s="59"/>
      <c r="K16" s="62"/>
      <c r="L16" s="55"/>
      <c r="M16" s="73"/>
      <c r="N16" s="84"/>
      <c r="O16" s="84"/>
      <c r="P16" s="73"/>
      <c r="Q16" s="29"/>
      <c r="R16" s="29"/>
    </row>
    <row r="17" spans="1:18" ht="15.75" customHeight="1" x14ac:dyDescent="0.25">
      <c r="A17" s="59">
        <f>A15+1</f>
        <v>2</v>
      </c>
      <c r="B17" s="57" t="s">
        <v>7</v>
      </c>
      <c r="C17" s="54"/>
      <c r="D17" s="55">
        <v>632300000</v>
      </c>
      <c r="E17" s="54"/>
      <c r="F17" s="72">
        <f>[1]Marzo!$G$50</f>
        <v>474008421.38999999</v>
      </c>
      <c r="G17" s="85"/>
      <c r="H17" s="88">
        <f>'FORMATO 6 '!$H$17</f>
        <v>4680711.26</v>
      </c>
      <c r="I17" s="72">
        <f>'[1]Junio '!$G$50</f>
        <v>469327710.13</v>
      </c>
      <c r="J17" s="59">
        <f>J15+1</f>
        <v>18</v>
      </c>
      <c r="K17" s="57" t="s">
        <v>30</v>
      </c>
      <c r="L17" s="55">
        <v>500000000</v>
      </c>
      <c r="M17" s="72">
        <f>[1]Marzo!$G$70</f>
        <v>246876523.35659745</v>
      </c>
      <c r="N17" s="84"/>
      <c r="O17" s="84">
        <f>'FORMATO 6 '!$H$49</f>
        <v>6224066.4000000004</v>
      </c>
      <c r="P17" s="72">
        <f>'[1]Junio '!$G$70</f>
        <v>240652456.94</v>
      </c>
      <c r="Q17" s="26"/>
      <c r="R17" s="27"/>
    </row>
    <row r="18" spans="1:18" ht="15.75" customHeight="1" x14ac:dyDescent="0.25">
      <c r="A18" s="59"/>
      <c r="B18" s="57"/>
      <c r="C18" s="54"/>
      <c r="D18" s="55"/>
      <c r="E18" s="54"/>
      <c r="F18" s="72"/>
      <c r="G18" s="86"/>
      <c r="H18" s="88"/>
      <c r="I18" s="72"/>
      <c r="J18" s="59"/>
      <c r="K18" s="57"/>
      <c r="L18" s="55"/>
      <c r="M18" s="72"/>
      <c r="N18" s="84"/>
      <c r="O18" s="84"/>
      <c r="P18" s="72"/>
      <c r="Q18" s="27"/>
      <c r="R18" s="28"/>
    </row>
    <row r="19" spans="1:18" ht="15.75" customHeight="1" x14ac:dyDescent="0.25">
      <c r="A19" s="59">
        <f t="shared" ref="A19" si="0">A17+1</f>
        <v>3</v>
      </c>
      <c r="B19" s="57" t="s">
        <v>8</v>
      </c>
      <c r="C19" s="54"/>
      <c r="D19" s="55">
        <v>409057943.31999999</v>
      </c>
      <c r="E19" s="54"/>
      <c r="F19" s="72">
        <f>[1]Marzo!$G$51</f>
        <v>293897635.06445974</v>
      </c>
      <c r="G19" s="85"/>
      <c r="H19" s="88">
        <f>'FORMATO 6 '!$H$19</f>
        <v>4415619.09</v>
      </c>
      <c r="I19" s="72">
        <f>'[1]Junio '!$G$51</f>
        <v>289482015.97000003</v>
      </c>
      <c r="J19" s="59">
        <f t="shared" ref="J19" si="1">J17+1</f>
        <v>19</v>
      </c>
      <c r="K19" s="57" t="s">
        <v>30</v>
      </c>
      <c r="L19" s="55">
        <v>1750000000</v>
      </c>
      <c r="M19" s="72">
        <f>[1]Marzo!$G$71</f>
        <v>1015892885.1</v>
      </c>
      <c r="N19" s="84"/>
      <c r="O19" s="84">
        <f>'FORMATO 6 '!$H$51</f>
        <v>25397322.18</v>
      </c>
      <c r="P19" s="72">
        <f>'[1]Junio '!$G$71</f>
        <v>990495562.91999996</v>
      </c>
      <c r="Q19" s="27"/>
      <c r="R19" s="28"/>
    </row>
    <row r="20" spans="1:18" ht="15.75" customHeight="1" x14ac:dyDescent="0.25">
      <c r="A20" s="59"/>
      <c r="B20" s="57"/>
      <c r="C20" s="54"/>
      <c r="D20" s="55"/>
      <c r="E20" s="54"/>
      <c r="F20" s="72"/>
      <c r="G20" s="86"/>
      <c r="H20" s="88"/>
      <c r="I20" s="72"/>
      <c r="J20" s="59"/>
      <c r="K20" s="57"/>
      <c r="L20" s="55"/>
      <c r="M20" s="72"/>
      <c r="N20" s="84"/>
      <c r="O20" s="84"/>
      <c r="P20" s="72"/>
      <c r="Q20" s="27"/>
      <c r="R20" s="28"/>
    </row>
    <row r="21" spans="1:18" ht="15.75" customHeight="1" x14ac:dyDescent="0.25">
      <c r="A21" s="59">
        <f t="shared" ref="A21" si="2">A19+1</f>
        <v>4</v>
      </c>
      <c r="B21" s="57" t="s">
        <v>7</v>
      </c>
      <c r="C21" s="54"/>
      <c r="D21" s="55">
        <v>374700000</v>
      </c>
      <c r="E21" s="54"/>
      <c r="F21" s="72">
        <f>[1]Marzo!$G$52</f>
        <v>268719274.74467027</v>
      </c>
      <c r="G21" s="85"/>
      <c r="H21" s="88">
        <f>'FORMATO 6 '!$H$21</f>
        <v>2653533.77</v>
      </c>
      <c r="I21" s="72">
        <f>'[1]Junio '!$G$52</f>
        <v>266065740.97</v>
      </c>
      <c r="J21" s="59">
        <f t="shared" ref="J21" si="3">J19+1</f>
        <v>20</v>
      </c>
      <c r="K21" s="57" t="s">
        <v>30</v>
      </c>
      <c r="L21" s="55">
        <v>1920000000</v>
      </c>
      <c r="M21" s="72">
        <f>[1]Marzo!$G$72</f>
        <v>1335552972.0899999</v>
      </c>
      <c r="N21" s="84"/>
      <c r="O21" s="84">
        <f>'FORMATO 6 '!$H$53</f>
        <v>33446001.509999998</v>
      </c>
      <c r="P21" s="72">
        <f>'[1]Junio '!$G$72</f>
        <v>1302106970.72</v>
      </c>
      <c r="Q21" s="27"/>
    </row>
    <row r="22" spans="1:18" ht="15.75" customHeight="1" x14ac:dyDescent="0.25">
      <c r="A22" s="59"/>
      <c r="B22" s="57"/>
      <c r="C22" s="54"/>
      <c r="D22" s="55"/>
      <c r="E22" s="54"/>
      <c r="F22" s="72"/>
      <c r="G22" s="86"/>
      <c r="H22" s="88"/>
      <c r="I22" s="72"/>
      <c r="J22" s="59"/>
      <c r="K22" s="57"/>
      <c r="L22" s="55"/>
      <c r="M22" s="72"/>
      <c r="N22" s="84"/>
      <c r="O22" s="84"/>
      <c r="P22" s="72"/>
      <c r="Q22" s="27"/>
      <c r="R22" s="28"/>
    </row>
    <row r="23" spans="1:18" ht="15.75" customHeight="1" x14ac:dyDescent="0.25">
      <c r="A23" s="59">
        <f t="shared" ref="A23" si="4">A21+1</f>
        <v>5</v>
      </c>
      <c r="B23" s="57" t="s">
        <v>7</v>
      </c>
      <c r="C23" s="54"/>
      <c r="D23" s="55">
        <v>153170629</v>
      </c>
      <c r="E23" s="54"/>
      <c r="F23" s="72">
        <f>[1]Marzo!$G$53</f>
        <v>140496107.63</v>
      </c>
      <c r="G23" s="85"/>
      <c r="H23" s="88">
        <f>'FORMATO 6 '!$H$23</f>
        <v>321115.34999999998</v>
      </c>
      <c r="I23" s="72">
        <f>'[1]Junio '!$G$53</f>
        <v>140174992.28</v>
      </c>
      <c r="J23" s="59">
        <f t="shared" ref="J23" si="5">J21+1</f>
        <v>21</v>
      </c>
      <c r="K23" s="57" t="s">
        <v>30</v>
      </c>
      <c r="L23" s="55">
        <v>1444885373.0799999</v>
      </c>
      <c r="M23" s="72">
        <f>[1]Marzo!$G$73</f>
        <v>1386228336.1500001</v>
      </c>
      <c r="N23" s="84"/>
      <c r="O23" s="84">
        <f>'FORMATO 6 '!$H$55</f>
        <v>4355510.43</v>
      </c>
      <c r="P23" s="72">
        <f>'[1]Junio '!$G$73</f>
        <v>1381872825.72</v>
      </c>
    </row>
    <row r="24" spans="1:18" ht="15.75" customHeight="1" x14ac:dyDescent="0.25">
      <c r="A24" s="59"/>
      <c r="B24" s="57"/>
      <c r="C24" s="54"/>
      <c r="D24" s="55"/>
      <c r="E24" s="54"/>
      <c r="F24" s="72"/>
      <c r="G24" s="86"/>
      <c r="H24" s="88"/>
      <c r="I24" s="72"/>
      <c r="J24" s="59"/>
      <c r="K24" s="57"/>
      <c r="L24" s="55"/>
      <c r="M24" s="72"/>
      <c r="N24" s="84"/>
      <c r="O24" s="84"/>
      <c r="P24" s="72"/>
      <c r="Q24" s="27"/>
      <c r="R24" s="28"/>
    </row>
    <row r="25" spans="1:18" ht="15.75" customHeight="1" x14ac:dyDescent="0.25">
      <c r="A25" s="59">
        <f t="shared" ref="A25" si="6">A23+1</f>
        <v>6</v>
      </c>
      <c r="B25" s="57" t="s">
        <v>9</v>
      </c>
      <c r="C25" s="54"/>
      <c r="D25" s="55">
        <v>2191682494.4400001</v>
      </c>
      <c r="E25" s="54"/>
      <c r="F25" s="72">
        <f>[1]Marzo!$G$54</f>
        <v>2139462022.3299999</v>
      </c>
      <c r="G25" s="85"/>
      <c r="H25" s="88">
        <f>'FORMATO 6 '!$H$25</f>
        <v>6632395.2300000004</v>
      </c>
      <c r="I25" s="72">
        <f>'[1]Junio '!$G$54</f>
        <v>2132829627.0899999</v>
      </c>
      <c r="J25" s="59">
        <f t="shared" ref="J25" si="7">J23+1</f>
        <v>22</v>
      </c>
      <c r="K25" s="57" t="s">
        <v>30</v>
      </c>
      <c r="L25" s="55">
        <v>1928217853.28</v>
      </c>
      <c r="M25" s="72">
        <f>[1]Marzo!$G$74</f>
        <v>1892915040.1800001</v>
      </c>
      <c r="N25" s="84"/>
      <c r="O25" s="84">
        <f>'FORMATO 6 '!$H$57</f>
        <v>4616781.92</v>
      </c>
      <c r="P25" s="72">
        <f>'[1]Junio '!$G$74</f>
        <v>1888298258.26</v>
      </c>
    </row>
    <row r="26" spans="1:18" ht="15.75" customHeight="1" x14ac:dyDescent="0.25">
      <c r="A26" s="59"/>
      <c r="B26" s="57"/>
      <c r="C26" s="54"/>
      <c r="D26" s="55"/>
      <c r="E26" s="54"/>
      <c r="F26" s="72"/>
      <c r="G26" s="86"/>
      <c r="H26" s="88"/>
      <c r="I26" s="72"/>
      <c r="J26" s="59"/>
      <c r="K26" s="57"/>
      <c r="L26" s="55"/>
      <c r="M26" s="72"/>
      <c r="N26" s="84"/>
      <c r="O26" s="84"/>
      <c r="P26" s="72"/>
    </row>
    <row r="27" spans="1:18" ht="15.75" customHeight="1" x14ac:dyDescent="0.25">
      <c r="A27" s="59">
        <f t="shared" ref="A27" si="8">A25+1</f>
        <v>7</v>
      </c>
      <c r="B27" s="57" t="s">
        <v>7</v>
      </c>
      <c r="C27" s="54"/>
      <c r="D27" s="55">
        <v>249553564</v>
      </c>
      <c r="E27" s="54"/>
      <c r="F27" s="72">
        <f>[1]Marzo!$G$55</f>
        <v>215708106.61000001</v>
      </c>
      <c r="G27" s="85"/>
      <c r="H27" s="88">
        <f>'FORMATO 6 '!$H$27</f>
        <v>493018.58</v>
      </c>
      <c r="I27" s="72">
        <f>'[1]Junio '!$G$55</f>
        <v>215215088.03</v>
      </c>
      <c r="J27" s="59">
        <f t="shared" ref="J27" si="9">J25+1</f>
        <v>23</v>
      </c>
      <c r="K27" s="57" t="s">
        <v>30</v>
      </c>
      <c r="L27" s="55">
        <v>1000000000</v>
      </c>
      <c r="M27" s="72">
        <f>[1]Marzo!$G$75</f>
        <v>900000000</v>
      </c>
      <c r="N27" s="72"/>
      <c r="O27" s="84">
        <f>'FORMATO 6 '!$H$59</f>
        <v>0</v>
      </c>
      <c r="P27" s="72">
        <f>'[1]Junio '!$G$75</f>
        <v>900000000</v>
      </c>
    </row>
    <row r="28" spans="1:18" ht="15.75" customHeight="1" x14ac:dyDescent="0.25">
      <c r="A28" s="59"/>
      <c r="B28" s="57"/>
      <c r="C28" s="54"/>
      <c r="D28" s="55"/>
      <c r="E28" s="54"/>
      <c r="F28" s="72"/>
      <c r="G28" s="86"/>
      <c r="H28" s="88"/>
      <c r="I28" s="72"/>
      <c r="J28" s="59"/>
      <c r="K28" s="57"/>
      <c r="L28" s="55"/>
      <c r="M28" s="72"/>
      <c r="N28" s="72"/>
      <c r="O28" s="84"/>
      <c r="P28" s="72"/>
    </row>
    <row r="29" spans="1:18" ht="15.75" customHeight="1" x14ac:dyDescent="0.25">
      <c r="A29" s="59">
        <f t="shared" ref="A29" si="10">A27+1</f>
        <v>8</v>
      </c>
      <c r="B29" s="57" t="s">
        <v>9</v>
      </c>
      <c r="C29" s="54"/>
      <c r="D29" s="58">
        <v>490326868.06999999</v>
      </c>
      <c r="E29" s="54"/>
      <c r="F29" s="72">
        <f>[1]Marzo!$G$56</f>
        <v>478776672.33999997</v>
      </c>
      <c r="G29" s="85"/>
      <c r="H29" s="88">
        <f>'FORMATO 6 '!$H$29</f>
        <v>1484221.77</v>
      </c>
      <c r="I29" s="72">
        <f>'[1]Junio '!$G$56</f>
        <v>477292450.56999999</v>
      </c>
      <c r="J29" s="59">
        <f t="shared" ref="J29" si="11">J27+1</f>
        <v>24</v>
      </c>
      <c r="K29" s="57" t="s">
        <v>30</v>
      </c>
      <c r="L29" s="55">
        <v>1000000000</v>
      </c>
      <c r="M29" s="72">
        <f>[1]Marzo!$G$87</f>
        <v>995600150</v>
      </c>
      <c r="N29" s="72"/>
      <c r="O29" s="84">
        <f>'FORMATO 6 '!$H$61</f>
        <v>0</v>
      </c>
      <c r="P29" s="72">
        <f>'[1]Junio '!$G$87</f>
        <v>995600150</v>
      </c>
    </row>
    <row r="30" spans="1:18" ht="15.75" customHeight="1" x14ac:dyDescent="0.25">
      <c r="A30" s="59"/>
      <c r="B30" s="57"/>
      <c r="C30" s="54"/>
      <c r="D30" s="58"/>
      <c r="E30" s="54"/>
      <c r="F30" s="72"/>
      <c r="G30" s="86"/>
      <c r="H30" s="88"/>
      <c r="I30" s="72"/>
      <c r="J30" s="59"/>
      <c r="K30" s="57"/>
      <c r="L30" s="55"/>
      <c r="M30" s="72"/>
      <c r="N30" s="72"/>
      <c r="O30" s="84"/>
      <c r="P30" s="72"/>
    </row>
    <row r="31" spans="1:18" ht="15" customHeight="1" x14ac:dyDescent="0.25">
      <c r="A31" s="59">
        <f t="shared" ref="A31" si="12">A29+1</f>
        <v>9</v>
      </c>
      <c r="B31" s="60" t="s">
        <v>7</v>
      </c>
      <c r="C31" s="54"/>
      <c r="D31" s="65">
        <v>949001040.55999994</v>
      </c>
      <c r="E31" s="54"/>
      <c r="F31" s="72">
        <f>[1]Marzo!$G$57</f>
        <v>876884560.34000003</v>
      </c>
      <c r="G31" s="85"/>
      <c r="H31" s="88">
        <f>'FORMATO 6 '!$H$31</f>
        <v>2004191.6600000001</v>
      </c>
      <c r="I31" s="72">
        <f>'[1]Junio '!$G$57</f>
        <v>874880368.67999995</v>
      </c>
      <c r="J31" s="59">
        <f t="shared" ref="J31" si="13">J29+1</f>
        <v>25</v>
      </c>
      <c r="K31" s="57" t="s">
        <v>30</v>
      </c>
      <c r="L31" s="58">
        <v>300000000</v>
      </c>
      <c r="M31" s="72">
        <f>[1]Marzo!$G$88</f>
        <v>300000000</v>
      </c>
      <c r="N31" s="72"/>
      <c r="O31" s="84">
        <f>'FORMATO 6 '!$H$63</f>
        <v>0</v>
      </c>
      <c r="P31" s="72">
        <f>'[1]Junio '!$G$88</f>
        <v>300000000</v>
      </c>
    </row>
    <row r="32" spans="1:18" ht="15" customHeight="1" x14ac:dyDescent="0.25">
      <c r="A32" s="59"/>
      <c r="B32" s="60"/>
      <c r="C32" s="54"/>
      <c r="D32" s="65"/>
      <c r="E32" s="54"/>
      <c r="F32" s="72"/>
      <c r="G32" s="86"/>
      <c r="H32" s="88"/>
      <c r="I32" s="72"/>
      <c r="J32" s="59"/>
      <c r="K32" s="57"/>
      <c r="L32" s="58"/>
      <c r="M32" s="72"/>
      <c r="N32" s="72"/>
      <c r="O32" s="84"/>
      <c r="P32" s="72"/>
    </row>
    <row r="33" spans="1:16" ht="15.75" customHeight="1" x14ac:dyDescent="0.25">
      <c r="A33" s="59">
        <f t="shared" ref="A33" si="14">A31+1</f>
        <v>10</v>
      </c>
      <c r="B33" s="60" t="s">
        <v>10</v>
      </c>
      <c r="C33" s="54"/>
      <c r="D33" s="55">
        <v>100000000</v>
      </c>
      <c r="E33" s="54"/>
      <c r="F33" s="72">
        <f>[1]Marzo!$G$58</f>
        <v>41666667.229999997</v>
      </c>
      <c r="G33" s="85"/>
      <c r="H33" s="88">
        <f>'FORMATO 6 '!$H$33</f>
        <v>2777777.7600000002</v>
      </c>
      <c r="I33" s="72">
        <f>'[1]Junio '!$G$58</f>
        <v>38888889.469999999</v>
      </c>
      <c r="J33" s="59">
        <f t="shared" ref="J33" si="15">J31+1</f>
        <v>26</v>
      </c>
      <c r="K33" s="57" t="s">
        <v>30</v>
      </c>
      <c r="L33" s="65">
        <v>299888355</v>
      </c>
      <c r="M33" s="72">
        <f>[1]Marzo!$G$89</f>
        <v>299888355</v>
      </c>
      <c r="N33" s="72"/>
      <c r="O33" s="84">
        <f>'FORMATO 6 '!$H$65</f>
        <v>0</v>
      </c>
      <c r="P33" s="72">
        <f>'[1]Junio '!$G$89</f>
        <v>299888355</v>
      </c>
    </row>
    <row r="34" spans="1:16" ht="15.75" customHeight="1" x14ac:dyDescent="0.25">
      <c r="A34" s="59"/>
      <c r="B34" s="60"/>
      <c r="C34" s="54"/>
      <c r="D34" s="55"/>
      <c r="E34" s="54"/>
      <c r="F34" s="72"/>
      <c r="G34" s="86"/>
      <c r="H34" s="88"/>
      <c r="I34" s="72"/>
      <c r="J34" s="59"/>
      <c r="K34" s="57"/>
      <c r="L34" s="65"/>
      <c r="M34" s="72"/>
      <c r="N34" s="72"/>
      <c r="O34" s="84"/>
      <c r="P34" s="72"/>
    </row>
    <row r="35" spans="1:16" ht="15" customHeight="1" x14ac:dyDescent="0.25">
      <c r="A35" s="59">
        <f t="shared" ref="A35" si="16">A33+1</f>
        <v>11</v>
      </c>
      <c r="B35" s="60" t="s">
        <v>11</v>
      </c>
      <c r="C35" s="54"/>
      <c r="D35" s="55">
        <v>500000000</v>
      </c>
      <c r="E35" s="54"/>
      <c r="F35" s="72">
        <f>[1]Marzo!$G$59</f>
        <v>475973358.32999998</v>
      </c>
      <c r="G35" s="85"/>
      <c r="H35" s="88">
        <f>'FORMATO 6 '!$H$35</f>
        <v>1087876.19</v>
      </c>
      <c r="I35" s="72">
        <f>'[1]Junio '!$G$59</f>
        <v>474885482.13999999</v>
      </c>
      <c r="J35" s="59">
        <f t="shared" ref="J35:J43" si="17">J33+1</f>
        <v>27</v>
      </c>
      <c r="K35" s="57" t="s">
        <v>30</v>
      </c>
      <c r="L35" s="55">
        <v>223786059</v>
      </c>
      <c r="M35" s="72">
        <f>[1]Marzo!$G$90</f>
        <v>211994864</v>
      </c>
      <c r="N35" s="72"/>
      <c r="O35" s="84">
        <f>'FORMATO 6 '!$H$67</f>
        <v>0</v>
      </c>
      <c r="P35" s="72">
        <f>'[1]Junio '!$G$90</f>
        <v>211994864</v>
      </c>
    </row>
    <row r="36" spans="1:16" ht="15" customHeight="1" x14ac:dyDescent="0.25">
      <c r="A36" s="59"/>
      <c r="B36" s="60"/>
      <c r="C36" s="54"/>
      <c r="D36" s="55"/>
      <c r="E36" s="54"/>
      <c r="F36" s="72"/>
      <c r="G36" s="86"/>
      <c r="H36" s="88"/>
      <c r="I36" s="72"/>
      <c r="J36" s="59"/>
      <c r="K36" s="57"/>
      <c r="L36" s="55"/>
      <c r="M36" s="72"/>
      <c r="N36" s="72"/>
      <c r="O36" s="84"/>
      <c r="P36" s="72"/>
    </row>
    <row r="37" spans="1:16" ht="15" customHeight="1" x14ac:dyDescent="0.25">
      <c r="A37" s="59">
        <f t="shared" ref="A37" si="18">A35+1</f>
        <v>12</v>
      </c>
      <c r="B37" s="60" t="s">
        <v>7</v>
      </c>
      <c r="C37" s="54"/>
      <c r="D37" s="55">
        <v>1400000000</v>
      </c>
      <c r="E37" s="54"/>
      <c r="F37" s="72">
        <f>[1]Marzo!$G$60</f>
        <v>1371396828.9499998</v>
      </c>
      <c r="G37" s="85"/>
      <c r="H37" s="88">
        <f>'FORMATO 6 '!$H$37</f>
        <v>3134440.0300000003</v>
      </c>
      <c r="I37" s="72">
        <f>'[1]Junio '!$G$60</f>
        <v>1368262636.76</v>
      </c>
      <c r="J37" s="59">
        <f t="shared" si="17"/>
        <v>28</v>
      </c>
      <c r="K37" s="57" t="s">
        <v>30</v>
      </c>
      <c r="L37" s="55">
        <v>500379494</v>
      </c>
      <c r="M37" s="72">
        <f>[1]Marzo!$G$91</f>
        <v>500379494</v>
      </c>
      <c r="N37" s="72"/>
      <c r="O37" s="84">
        <f>'FORMATO 6 '!$H$69</f>
        <v>0</v>
      </c>
      <c r="P37" s="72">
        <f>'[1]Junio '!$G$91</f>
        <v>500379494</v>
      </c>
    </row>
    <row r="38" spans="1:16" ht="15" customHeight="1" x14ac:dyDescent="0.25">
      <c r="A38" s="59"/>
      <c r="B38" s="60"/>
      <c r="C38" s="54"/>
      <c r="D38" s="55"/>
      <c r="E38" s="54"/>
      <c r="F38" s="72"/>
      <c r="G38" s="86"/>
      <c r="H38" s="88"/>
      <c r="I38" s="72"/>
      <c r="J38" s="59"/>
      <c r="K38" s="57"/>
      <c r="L38" s="55"/>
      <c r="M38" s="72"/>
      <c r="N38" s="72"/>
      <c r="O38" s="84"/>
      <c r="P38" s="72"/>
    </row>
    <row r="39" spans="1:16" ht="15" customHeight="1" x14ac:dyDescent="0.25">
      <c r="A39" s="59">
        <f t="shared" ref="A39" si="19">A37+1</f>
        <v>13</v>
      </c>
      <c r="B39" s="60" t="s">
        <v>7</v>
      </c>
      <c r="C39" s="54"/>
      <c r="D39" s="55">
        <v>610000000</v>
      </c>
      <c r="E39" s="54"/>
      <c r="F39" s="72">
        <f>[1]Marzo!$G$61</f>
        <v>609848041.54999995</v>
      </c>
      <c r="G39" s="85"/>
      <c r="H39" s="88">
        <f>'FORMATO 6 '!$H$39</f>
        <v>157962.21000000002</v>
      </c>
      <c r="I39" s="72">
        <f>'[1]Junio '!$G$61</f>
        <v>609690079.34000003</v>
      </c>
      <c r="J39" s="59">
        <f t="shared" si="17"/>
        <v>29</v>
      </c>
      <c r="K39" s="57" t="s">
        <v>30</v>
      </c>
      <c r="L39" s="55">
        <v>86788886</v>
      </c>
      <c r="M39" s="72">
        <f>[1]Marzo!$G$92</f>
        <v>85471486</v>
      </c>
      <c r="N39" s="72"/>
      <c r="O39" s="84">
        <f>'FORMATO 6 '!$H$71</f>
        <v>0</v>
      </c>
      <c r="P39" s="72">
        <f>'[1]Junio '!$G$92</f>
        <v>85471486</v>
      </c>
    </row>
    <row r="40" spans="1:16" ht="15" customHeight="1" x14ac:dyDescent="0.25">
      <c r="A40" s="59"/>
      <c r="B40" s="60"/>
      <c r="C40" s="54"/>
      <c r="D40" s="55"/>
      <c r="E40" s="54"/>
      <c r="F40" s="72"/>
      <c r="G40" s="86"/>
      <c r="H40" s="88"/>
      <c r="I40" s="72"/>
      <c r="J40" s="59"/>
      <c r="K40" s="57"/>
      <c r="L40" s="55"/>
      <c r="M40" s="72"/>
      <c r="N40" s="72"/>
      <c r="O40" s="84"/>
      <c r="P40" s="72"/>
    </row>
    <row r="41" spans="1:16" ht="15" customHeight="1" x14ac:dyDescent="0.25">
      <c r="A41" s="59">
        <f t="shared" ref="A41:A45" si="20">A39+1</f>
        <v>14</v>
      </c>
      <c r="B41" s="60" t="s">
        <v>8</v>
      </c>
      <c r="C41" s="54"/>
      <c r="D41" s="55">
        <v>1355000000</v>
      </c>
      <c r="E41" s="54"/>
      <c r="F41" s="73">
        <f>[1]Marzo!$G$62</f>
        <v>1325987055.8599999</v>
      </c>
      <c r="G41" s="85"/>
      <c r="H41" s="88">
        <f>'FORMATO 6 '!$H$41</f>
        <v>3234055.8999999994</v>
      </c>
      <c r="I41" s="72">
        <f>'[1]Junio '!$G$62</f>
        <v>1322752999.96</v>
      </c>
      <c r="J41" s="59">
        <f t="shared" si="17"/>
        <v>30</v>
      </c>
      <c r="K41" s="57" t="s">
        <v>30</v>
      </c>
      <c r="L41" s="55">
        <v>56998668</v>
      </c>
      <c r="M41" s="72">
        <f>[1]Marzo!$G$93</f>
        <v>56000000</v>
      </c>
      <c r="N41" s="72"/>
      <c r="O41" s="84">
        <f>'FORMATO 6 '!$H$73</f>
        <v>0</v>
      </c>
      <c r="P41" s="72">
        <f>'[1]Junio '!$G$93</f>
        <v>56000000</v>
      </c>
    </row>
    <row r="42" spans="1:16" ht="15" customHeight="1" x14ac:dyDescent="0.25">
      <c r="A42" s="59"/>
      <c r="B42" s="60"/>
      <c r="C42" s="54"/>
      <c r="D42" s="55"/>
      <c r="E42" s="54"/>
      <c r="F42" s="73"/>
      <c r="G42" s="86"/>
      <c r="H42" s="88"/>
      <c r="I42" s="72"/>
      <c r="J42" s="59"/>
      <c r="K42" s="57"/>
      <c r="L42" s="55"/>
      <c r="M42" s="72"/>
      <c r="N42" s="72"/>
      <c r="O42" s="84"/>
      <c r="P42" s="72"/>
    </row>
    <row r="43" spans="1:16" ht="15" customHeight="1" x14ac:dyDescent="0.25">
      <c r="A43" s="59">
        <f t="shared" si="20"/>
        <v>15</v>
      </c>
      <c r="B43" s="60" t="s">
        <v>82</v>
      </c>
      <c r="C43" s="54"/>
      <c r="D43" s="55">
        <v>535000000</v>
      </c>
      <c r="E43" s="54"/>
      <c r="F43" s="72">
        <f>[1]Marzo!$G$63</f>
        <v>535000000</v>
      </c>
      <c r="G43" s="85"/>
      <c r="H43" s="88">
        <f>'FORMATO 6 '!$H$43</f>
        <v>0</v>
      </c>
      <c r="I43" s="72">
        <f>'[1]Junio '!$G$63</f>
        <v>535000000</v>
      </c>
      <c r="J43" s="59">
        <f t="shared" si="17"/>
        <v>31</v>
      </c>
      <c r="K43" s="57" t="s">
        <v>30</v>
      </c>
      <c r="L43" s="82">
        <v>420000000</v>
      </c>
      <c r="M43" s="83">
        <f>[1]Marzo!$G$76</f>
        <v>310000000</v>
      </c>
      <c r="N43" s="83"/>
      <c r="O43" s="84">
        <f>'FORMATO 6 '!$H$75</f>
        <v>0</v>
      </c>
      <c r="P43" s="72">
        <f>'[1]Junio '!$G$76</f>
        <v>310000000</v>
      </c>
    </row>
    <row r="44" spans="1:16" ht="15" customHeight="1" x14ac:dyDescent="0.25">
      <c r="A44" s="59"/>
      <c r="B44" s="60"/>
      <c r="C44" s="54"/>
      <c r="D44" s="55"/>
      <c r="E44" s="54"/>
      <c r="F44" s="72"/>
      <c r="G44" s="86"/>
      <c r="H44" s="88"/>
      <c r="I44" s="72"/>
      <c r="J44" s="59"/>
      <c r="K44" s="57"/>
      <c r="L44" s="82"/>
      <c r="M44" s="83"/>
      <c r="N44" s="83"/>
      <c r="O44" s="84"/>
      <c r="P44" s="72"/>
    </row>
    <row r="45" spans="1:16" ht="15" customHeight="1" x14ac:dyDescent="0.25">
      <c r="A45" s="59">
        <f t="shared" si="20"/>
        <v>16</v>
      </c>
      <c r="B45" s="60" t="s">
        <v>9</v>
      </c>
      <c r="C45" s="54"/>
      <c r="D45" s="55">
        <v>735000000</v>
      </c>
      <c r="E45" s="54"/>
      <c r="F45" s="72">
        <f>[1]Marzo!$G$64</f>
        <v>735000000</v>
      </c>
      <c r="G45" s="87"/>
      <c r="H45" s="88">
        <f>'FORMATO 6 '!$H$45</f>
        <v>0</v>
      </c>
      <c r="I45" s="72">
        <f>'[1]Junio '!$G$64</f>
        <v>735000000</v>
      </c>
      <c r="J45" s="22"/>
      <c r="M45" s="28"/>
      <c r="N45" s="28"/>
      <c r="O45" s="28"/>
      <c r="P45" s="28"/>
    </row>
    <row r="46" spans="1:16" ht="15" customHeight="1" x14ac:dyDescent="0.25">
      <c r="A46" s="59"/>
      <c r="B46" s="60"/>
      <c r="C46" s="54"/>
      <c r="D46" s="55"/>
      <c r="E46" s="54"/>
      <c r="F46" s="72"/>
      <c r="G46" s="87"/>
      <c r="H46" s="88"/>
      <c r="I46" s="72"/>
      <c r="J46" s="22"/>
    </row>
    <row r="47" spans="1:16" ht="15" customHeight="1" x14ac:dyDescent="0.25">
      <c r="H47" s="28"/>
      <c r="J47" s="54"/>
    </row>
    <row r="48" spans="1:16" ht="15" customHeight="1" x14ac:dyDescent="0.25">
      <c r="A48" s="80" t="s">
        <v>52</v>
      </c>
      <c r="B48" s="80"/>
      <c r="C48" s="80"/>
      <c r="D48" s="80"/>
      <c r="E48" s="81">
        <f>SUM(I15:I46)</f>
        <v>10410045162.360001</v>
      </c>
      <c r="F48" s="81"/>
      <c r="G48" s="81"/>
      <c r="H48" s="81"/>
      <c r="I48" s="81"/>
      <c r="J48" s="54"/>
      <c r="K48" s="91" t="s">
        <v>53</v>
      </c>
      <c r="L48" s="91"/>
      <c r="M48" s="77">
        <f>SUM(P15:P47)-P29-P31-P33-P35-P37-P39-P41</f>
        <v>7292107178.7800007</v>
      </c>
      <c r="N48" s="77"/>
      <c r="O48" s="77"/>
      <c r="P48" s="77"/>
    </row>
    <row r="49" spans="1:16" ht="15" customHeight="1" x14ac:dyDescent="0.25">
      <c r="A49" s="80"/>
      <c r="B49" s="80"/>
      <c r="C49" s="80"/>
      <c r="D49" s="80"/>
      <c r="E49" s="81"/>
      <c r="F49" s="81"/>
      <c r="G49" s="81"/>
      <c r="H49" s="81"/>
      <c r="I49" s="81"/>
      <c r="J49" s="54"/>
      <c r="K49" s="91"/>
      <c r="L49" s="91"/>
      <c r="M49" s="77"/>
      <c r="N49" s="77"/>
      <c r="O49" s="77"/>
      <c r="P49" s="77"/>
    </row>
    <row r="50" spans="1:16" ht="15" customHeight="1" x14ac:dyDescent="0.25">
      <c r="A50" s="10"/>
      <c r="B50" s="10"/>
      <c r="C50" s="10"/>
      <c r="D50" s="10"/>
      <c r="E50" s="10"/>
      <c r="F50" s="10"/>
      <c r="G50" s="10"/>
      <c r="H50" s="10"/>
      <c r="I50" s="10"/>
      <c r="J50" s="54"/>
    </row>
    <row r="51" spans="1:16" ht="15" customHeight="1" x14ac:dyDescent="0.25">
      <c r="A51" s="78" t="s">
        <v>54</v>
      </c>
      <c r="B51" s="78"/>
      <c r="C51" s="78"/>
      <c r="D51" s="78"/>
      <c r="E51" s="78"/>
      <c r="F51" s="78"/>
      <c r="G51" s="78"/>
      <c r="H51" s="78"/>
      <c r="I51" s="78"/>
      <c r="J51" s="78"/>
      <c r="K51" s="78"/>
      <c r="L51" s="78"/>
      <c r="M51" s="92">
        <f>E48+M48</f>
        <v>17702152341.139999</v>
      </c>
      <c r="N51" s="92"/>
      <c r="O51" s="92"/>
      <c r="P51" s="92"/>
    </row>
    <row r="52" spans="1:16" ht="15" customHeight="1" x14ac:dyDescent="0.25">
      <c r="A52" s="78"/>
      <c r="B52" s="78"/>
      <c r="C52" s="78"/>
      <c r="D52" s="78"/>
      <c r="E52" s="78"/>
      <c r="F52" s="78"/>
      <c r="G52" s="78"/>
      <c r="H52" s="78"/>
      <c r="I52" s="78"/>
      <c r="J52" s="78"/>
      <c r="K52" s="78"/>
      <c r="L52" s="78"/>
      <c r="M52" s="92"/>
      <c r="N52" s="92"/>
      <c r="O52" s="92"/>
      <c r="P52" s="92"/>
    </row>
  </sheetData>
  <mergeCells count="258">
    <mergeCell ref="M41:M42"/>
    <mergeCell ref="N41:N42"/>
    <mergeCell ref="O41:O42"/>
    <mergeCell ref="P41:P42"/>
    <mergeCell ref="J39:J40"/>
    <mergeCell ref="J41:J42"/>
    <mergeCell ref="J47:J48"/>
    <mergeCell ref="J49:J50"/>
    <mergeCell ref="P27:P28"/>
    <mergeCell ref="P29:P30"/>
    <mergeCell ref="P31:P32"/>
    <mergeCell ref="P33:P34"/>
    <mergeCell ref="P35:P36"/>
    <mergeCell ref="M48:P49"/>
    <mergeCell ref="O31:O32"/>
    <mergeCell ref="O33:O34"/>
    <mergeCell ref="O35:O36"/>
    <mergeCell ref="N27:N28"/>
    <mergeCell ref="N29:N30"/>
    <mergeCell ref="N31:N32"/>
    <mergeCell ref="N33:N34"/>
    <mergeCell ref="N35:N36"/>
    <mergeCell ref="K35:K36"/>
    <mergeCell ref="L35:L36"/>
    <mergeCell ref="M33:M34"/>
    <mergeCell ref="L39:L40"/>
    <mergeCell ref="L33:L34"/>
    <mergeCell ref="M31:M32"/>
    <mergeCell ref="M39:M40"/>
    <mergeCell ref="N37:N38"/>
    <mergeCell ref="N39:N40"/>
    <mergeCell ref="O37:O38"/>
    <mergeCell ref="O39:O40"/>
    <mergeCell ref="P37:P38"/>
    <mergeCell ref="P39:P40"/>
    <mergeCell ref="M37:M38"/>
    <mergeCell ref="P15:P16"/>
    <mergeCell ref="P17:P18"/>
    <mergeCell ref="P19:P20"/>
    <mergeCell ref="P21:P22"/>
    <mergeCell ref="P23:P24"/>
    <mergeCell ref="P25:P26"/>
    <mergeCell ref="O25:O26"/>
    <mergeCell ref="O27:O28"/>
    <mergeCell ref="O29:O30"/>
    <mergeCell ref="O15:O16"/>
    <mergeCell ref="O17:O18"/>
    <mergeCell ref="O19:O20"/>
    <mergeCell ref="O21:O22"/>
    <mergeCell ref="O23:O24"/>
    <mergeCell ref="M27:M28"/>
    <mergeCell ref="M23:M24"/>
    <mergeCell ref="N25:N26"/>
    <mergeCell ref="N15:N16"/>
    <mergeCell ref="N17:N18"/>
    <mergeCell ref="N19:N20"/>
    <mergeCell ref="N21:N22"/>
    <mergeCell ref="K15:K16"/>
    <mergeCell ref="L15:L16"/>
    <mergeCell ref="M15:M16"/>
    <mergeCell ref="M21:M22"/>
    <mergeCell ref="M17:M18"/>
    <mergeCell ref="I17:I18"/>
    <mergeCell ref="L25:L26"/>
    <mergeCell ref="M25:M26"/>
    <mergeCell ref="K25:K26"/>
    <mergeCell ref="J17:J18"/>
    <mergeCell ref="K17:K18"/>
    <mergeCell ref="L17:L18"/>
    <mergeCell ref="I23:I24"/>
    <mergeCell ref="J23:J24"/>
    <mergeCell ref="K23:K24"/>
    <mergeCell ref="L23:L24"/>
    <mergeCell ref="N23:N24"/>
    <mergeCell ref="H19:H20"/>
    <mergeCell ref="H21:H22"/>
    <mergeCell ref="H23:H24"/>
    <mergeCell ref="H25:H26"/>
    <mergeCell ref="H27:H28"/>
    <mergeCell ref="H29:H30"/>
    <mergeCell ref="H31:H32"/>
    <mergeCell ref="K21:K22"/>
    <mergeCell ref="L21:L22"/>
    <mergeCell ref="K29:K30"/>
    <mergeCell ref="L29:L30"/>
    <mergeCell ref="M19:M20"/>
    <mergeCell ref="K19:K20"/>
    <mergeCell ref="F23:F24"/>
    <mergeCell ref="F25:F26"/>
    <mergeCell ref="F27:F28"/>
    <mergeCell ref="G31:G32"/>
    <mergeCell ref="G33:G34"/>
    <mergeCell ref="G35:G36"/>
    <mergeCell ref="G37:G38"/>
    <mergeCell ref="G39:G40"/>
    <mergeCell ref="G17:G18"/>
    <mergeCell ref="G19:G20"/>
    <mergeCell ref="G21:G22"/>
    <mergeCell ref="G23:G24"/>
    <mergeCell ref="G25:G26"/>
    <mergeCell ref="G27:G28"/>
    <mergeCell ref="F35:F36"/>
    <mergeCell ref="F37:F38"/>
    <mergeCell ref="F39:F40"/>
    <mergeCell ref="A48:D49"/>
    <mergeCell ref="E48:I49"/>
    <mergeCell ref="K48:L49"/>
    <mergeCell ref="A51:L52"/>
    <mergeCell ref="M51:P52"/>
    <mergeCell ref="A41:A42"/>
    <mergeCell ref="B41:B42"/>
    <mergeCell ref="C41:C42"/>
    <mergeCell ref="D41:D42"/>
    <mergeCell ref="E41:E42"/>
    <mergeCell ref="I41:I42"/>
    <mergeCell ref="F41:F42"/>
    <mergeCell ref="G41:G42"/>
    <mergeCell ref="H41:H42"/>
    <mergeCell ref="A43:A44"/>
    <mergeCell ref="A45:A46"/>
    <mergeCell ref="B43:B44"/>
    <mergeCell ref="B45:B46"/>
    <mergeCell ref="C43:C44"/>
    <mergeCell ref="D43:D44"/>
    <mergeCell ref="D45:D46"/>
    <mergeCell ref="E43:E44"/>
    <mergeCell ref="E45:E46"/>
    <mergeCell ref="F43:F44"/>
    <mergeCell ref="A39:A40"/>
    <mergeCell ref="B39:B40"/>
    <mergeCell ref="C39:C40"/>
    <mergeCell ref="D39:D40"/>
    <mergeCell ref="E39:E40"/>
    <mergeCell ref="I39:I40"/>
    <mergeCell ref="H39:H40"/>
    <mergeCell ref="M35:M36"/>
    <mergeCell ref="A37:A38"/>
    <mergeCell ref="B37:B38"/>
    <mergeCell ref="C37:C38"/>
    <mergeCell ref="D37:D38"/>
    <mergeCell ref="E37:E38"/>
    <mergeCell ref="I37:I38"/>
    <mergeCell ref="J37:J38"/>
    <mergeCell ref="I35:I36"/>
    <mergeCell ref="J35:J36"/>
    <mergeCell ref="K37:K38"/>
    <mergeCell ref="L37:L38"/>
    <mergeCell ref="A35:A36"/>
    <mergeCell ref="B35:B36"/>
    <mergeCell ref="C35:C36"/>
    <mergeCell ref="D35:D36"/>
    <mergeCell ref="E35:E36"/>
    <mergeCell ref="A33:A34"/>
    <mergeCell ref="B33:B34"/>
    <mergeCell ref="C33:C34"/>
    <mergeCell ref="D33:D34"/>
    <mergeCell ref="E33:E34"/>
    <mergeCell ref="I33:I34"/>
    <mergeCell ref="J33:J34"/>
    <mergeCell ref="M29:M30"/>
    <mergeCell ref="A31:A32"/>
    <mergeCell ref="B31:B32"/>
    <mergeCell ref="C31:C32"/>
    <mergeCell ref="D31:D32"/>
    <mergeCell ref="E31:E32"/>
    <mergeCell ref="I31:I32"/>
    <mergeCell ref="J31:J32"/>
    <mergeCell ref="K33:K34"/>
    <mergeCell ref="I29:I30"/>
    <mergeCell ref="J29:J30"/>
    <mergeCell ref="K31:K32"/>
    <mergeCell ref="L31:L32"/>
    <mergeCell ref="A29:A30"/>
    <mergeCell ref="B29:B30"/>
    <mergeCell ref="C29:C30"/>
    <mergeCell ref="D29:D30"/>
    <mergeCell ref="E27:E28"/>
    <mergeCell ref="I27:I28"/>
    <mergeCell ref="J27:J28"/>
    <mergeCell ref="A25:A26"/>
    <mergeCell ref="B25:B26"/>
    <mergeCell ref="C25:C26"/>
    <mergeCell ref="D25:D26"/>
    <mergeCell ref="E25:E26"/>
    <mergeCell ref="I25:I26"/>
    <mergeCell ref="J25:J26"/>
    <mergeCell ref="D21:D22"/>
    <mergeCell ref="E21:E22"/>
    <mergeCell ref="I21:I22"/>
    <mergeCell ref="J21:J22"/>
    <mergeCell ref="A19:A20"/>
    <mergeCell ref="B19:B20"/>
    <mergeCell ref="C19:C20"/>
    <mergeCell ref="D19:D20"/>
    <mergeCell ref="E19:E20"/>
    <mergeCell ref="I19:I20"/>
    <mergeCell ref="J19:J20"/>
    <mergeCell ref="F19:F20"/>
    <mergeCell ref="F21:F22"/>
    <mergeCell ref="J11:J14"/>
    <mergeCell ref="A15:A16"/>
    <mergeCell ref="B15:B16"/>
    <mergeCell ref="C15:C16"/>
    <mergeCell ref="D15:D16"/>
    <mergeCell ref="E15:E16"/>
    <mergeCell ref="I15:I16"/>
    <mergeCell ref="J15:J16"/>
    <mergeCell ref="F15:F16"/>
    <mergeCell ref="G15:G16"/>
    <mergeCell ref="H15:H16"/>
    <mergeCell ref="H33:H34"/>
    <mergeCell ref="H35:H36"/>
    <mergeCell ref="H37:H38"/>
    <mergeCell ref="L41:L42"/>
    <mergeCell ref="A17:A18"/>
    <mergeCell ref="B17:B18"/>
    <mergeCell ref="C17:C18"/>
    <mergeCell ref="D17:D18"/>
    <mergeCell ref="E17:E18"/>
    <mergeCell ref="F17:F18"/>
    <mergeCell ref="H17:H18"/>
    <mergeCell ref="A23:A24"/>
    <mergeCell ref="B23:B24"/>
    <mergeCell ref="C23:C24"/>
    <mergeCell ref="D23:D24"/>
    <mergeCell ref="E23:E24"/>
    <mergeCell ref="L19:L20"/>
    <mergeCell ref="A27:A28"/>
    <mergeCell ref="B27:B28"/>
    <mergeCell ref="C27:C28"/>
    <mergeCell ref="D27:D28"/>
    <mergeCell ref="A21:A22"/>
    <mergeCell ref="B21:B22"/>
    <mergeCell ref="C21:C22"/>
    <mergeCell ref="J43:J44"/>
    <mergeCell ref="K43:K44"/>
    <mergeCell ref="L43:L44"/>
    <mergeCell ref="M43:M44"/>
    <mergeCell ref="N43:N44"/>
    <mergeCell ref="O43:O44"/>
    <mergeCell ref="P43:P44"/>
    <mergeCell ref="C45:C46"/>
    <mergeCell ref="K27:K28"/>
    <mergeCell ref="L27:L28"/>
    <mergeCell ref="F45:F46"/>
    <mergeCell ref="G43:G44"/>
    <mergeCell ref="G45:G46"/>
    <mergeCell ref="H43:H44"/>
    <mergeCell ref="H45:H46"/>
    <mergeCell ref="I43:I44"/>
    <mergeCell ref="I45:I46"/>
    <mergeCell ref="K39:K40"/>
    <mergeCell ref="K41:K42"/>
    <mergeCell ref="E29:E30"/>
    <mergeCell ref="F29:F30"/>
    <mergeCell ref="G29:G30"/>
    <mergeCell ref="F31:F32"/>
    <mergeCell ref="F33:F34"/>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M52"/>
  <sheetViews>
    <sheetView workbookViewId="0">
      <selection activeCell="K51" sqref="K51:L52"/>
    </sheetView>
  </sheetViews>
  <sheetFormatPr baseColWidth="10" defaultRowHeight="15" x14ac:dyDescent="0.25"/>
  <cols>
    <col min="1" max="1" width="4" customWidth="1"/>
    <col min="2" max="2" width="21.42578125" customWidth="1"/>
    <col min="3" max="3" width="2" customWidth="1"/>
    <col min="4" max="4" width="20.7109375" customWidth="1"/>
    <col min="5" max="5" width="1.42578125" customWidth="1"/>
    <col min="6" max="6" width="21.85546875" customWidth="1"/>
    <col min="7" max="7" width="3.140625" customWidth="1"/>
    <col min="8" max="8" width="22.140625" customWidth="1"/>
    <col min="9" max="9" width="3" customWidth="1"/>
    <col min="10" max="10" width="20.85546875" customWidth="1"/>
    <col min="11" max="11" width="1.7109375" customWidth="1"/>
    <col min="12" max="12" width="20.85546875" customWidth="1"/>
  </cols>
  <sheetData>
    <row r="11" spans="1:13" x14ac:dyDescent="0.25">
      <c r="A11" s="1"/>
      <c r="B11" s="2" t="s">
        <v>1</v>
      </c>
      <c r="C11" s="2"/>
      <c r="D11" s="2" t="s">
        <v>0</v>
      </c>
      <c r="E11" s="2"/>
      <c r="F11" s="2" t="s">
        <v>56</v>
      </c>
      <c r="G11" s="70"/>
      <c r="H11" s="2" t="s">
        <v>1</v>
      </c>
      <c r="I11" s="2"/>
      <c r="J11" s="2" t="s">
        <v>0</v>
      </c>
      <c r="K11" s="2"/>
      <c r="L11" s="2" t="s">
        <v>56</v>
      </c>
      <c r="M11" s="4"/>
    </row>
    <row r="12" spans="1:13" x14ac:dyDescent="0.25">
      <c r="A12" s="1"/>
      <c r="B12" s="3"/>
      <c r="C12" s="3"/>
      <c r="D12" s="3"/>
      <c r="E12" s="3"/>
      <c r="F12" s="3"/>
      <c r="G12" s="70"/>
      <c r="H12" s="3"/>
      <c r="I12" s="3"/>
      <c r="J12" s="3"/>
      <c r="K12" s="3"/>
      <c r="L12" s="3"/>
      <c r="M12" s="5"/>
    </row>
    <row r="13" spans="1:13" ht="18" x14ac:dyDescent="0.25">
      <c r="A13" s="6"/>
      <c r="B13" s="6"/>
      <c r="C13" s="6"/>
      <c r="D13" s="7" t="s">
        <v>4</v>
      </c>
      <c r="E13" s="6"/>
      <c r="F13" s="6"/>
      <c r="G13" s="70"/>
      <c r="H13" s="6"/>
      <c r="I13" s="6"/>
      <c r="J13" s="7" t="s">
        <v>5</v>
      </c>
      <c r="K13" s="6"/>
      <c r="L13" s="6"/>
      <c r="M13" s="8"/>
    </row>
    <row r="14" spans="1:13" x14ac:dyDescent="0.25">
      <c r="A14" s="6"/>
      <c r="B14" s="9"/>
      <c r="C14" s="9"/>
      <c r="D14" s="9"/>
      <c r="E14" s="9"/>
      <c r="F14" s="9"/>
      <c r="G14" s="71"/>
      <c r="H14" s="9"/>
      <c r="I14" s="9"/>
      <c r="J14" s="9"/>
      <c r="K14" s="9"/>
      <c r="L14" s="9"/>
      <c r="M14" s="8"/>
    </row>
    <row r="15" spans="1:13" ht="15.75" customHeight="1" x14ac:dyDescent="0.25">
      <c r="A15" s="59">
        <v>1</v>
      </c>
      <c r="B15" s="61" t="s">
        <v>6</v>
      </c>
      <c r="C15" s="64"/>
      <c r="D15" s="98">
        <v>665000000</v>
      </c>
      <c r="E15" s="75"/>
      <c r="F15" s="99">
        <f>'[2]PAGOS 17'!$R$22</f>
        <v>8439079.9500000011</v>
      </c>
      <c r="G15" s="59">
        <v>17</v>
      </c>
      <c r="H15" s="61" t="s">
        <v>30</v>
      </c>
      <c r="I15" s="64"/>
      <c r="J15" s="98">
        <v>389179937</v>
      </c>
      <c r="K15" s="64"/>
      <c r="L15" s="99">
        <f>'[2]PAGOS 17'!$R$83</f>
        <v>5150202.01</v>
      </c>
    </row>
    <row r="16" spans="1:13" ht="15.75" customHeight="1" x14ac:dyDescent="0.25">
      <c r="A16" s="59"/>
      <c r="B16" s="62"/>
      <c r="C16" s="54"/>
      <c r="D16" s="101"/>
      <c r="E16" s="74"/>
      <c r="F16" s="100"/>
      <c r="G16" s="59"/>
      <c r="H16" s="62"/>
      <c r="I16" s="54"/>
      <c r="J16" s="94"/>
      <c r="K16" s="54"/>
      <c r="L16" s="100"/>
    </row>
    <row r="17" spans="1:12" ht="15.75" customHeight="1" x14ac:dyDescent="0.25">
      <c r="A17" s="59">
        <f>A15+1</f>
        <v>2</v>
      </c>
      <c r="B17" s="57" t="s">
        <v>7</v>
      </c>
      <c r="C17" s="54"/>
      <c r="D17" s="94">
        <v>632300000</v>
      </c>
      <c r="E17" s="74"/>
      <c r="F17" s="95">
        <f>'[2]PAGOS 17'!$R$26</f>
        <v>8642838.4800000004</v>
      </c>
      <c r="G17" s="59">
        <f>G15+1</f>
        <v>18</v>
      </c>
      <c r="H17" s="57" t="s">
        <v>30</v>
      </c>
      <c r="I17" s="54"/>
      <c r="J17" s="94">
        <v>500000000</v>
      </c>
      <c r="K17" s="54"/>
      <c r="L17" s="95">
        <f>'[2]PAGOS 17'!$R$87</f>
        <v>4280457.32</v>
      </c>
    </row>
    <row r="18" spans="1:12" ht="15.75" customHeight="1" x14ac:dyDescent="0.25">
      <c r="A18" s="59"/>
      <c r="B18" s="57"/>
      <c r="C18" s="54"/>
      <c r="D18" s="94"/>
      <c r="E18" s="74"/>
      <c r="F18" s="95"/>
      <c r="G18" s="59"/>
      <c r="H18" s="57"/>
      <c r="I18" s="54"/>
      <c r="J18" s="94"/>
      <c r="K18" s="54"/>
      <c r="L18" s="95"/>
    </row>
    <row r="19" spans="1:12" ht="15.75" customHeight="1" x14ac:dyDescent="0.25">
      <c r="A19" s="59">
        <f t="shared" ref="A19" si="0">A17+1</f>
        <v>3</v>
      </c>
      <c r="B19" s="57" t="s">
        <v>8</v>
      </c>
      <c r="C19" s="54"/>
      <c r="D19" s="94">
        <v>409057943.31999999</v>
      </c>
      <c r="E19" s="74"/>
      <c r="F19" s="95">
        <f>'[2]PAGOS 17'!$R$18</f>
        <v>5246079.2799999993</v>
      </c>
      <c r="G19" s="59">
        <f t="shared" ref="G19" si="1">G17+1</f>
        <v>19</v>
      </c>
      <c r="H19" s="57" t="s">
        <v>30</v>
      </c>
      <c r="I19" s="54"/>
      <c r="J19" s="94">
        <v>1750000000</v>
      </c>
      <c r="K19" s="54"/>
      <c r="L19" s="95">
        <f>'[2]PAGOS 17'!$R$91</f>
        <v>22903195.75</v>
      </c>
    </row>
    <row r="20" spans="1:12" ht="15.75" customHeight="1" x14ac:dyDescent="0.25">
      <c r="A20" s="59"/>
      <c r="B20" s="57"/>
      <c r="C20" s="54"/>
      <c r="D20" s="94"/>
      <c r="E20" s="74"/>
      <c r="F20" s="95"/>
      <c r="G20" s="59"/>
      <c r="H20" s="57"/>
      <c r="I20" s="54"/>
      <c r="J20" s="94"/>
      <c r="K20" s="54"/>
      <c r="L20" s="95"/>
    </row>
    <row r="21" spans="1:12" ht="15.75" customHeight="1" x14ac:dyDescent="0.25">
      <c r="A21" s="59">
        <f t="shared" ref="A21" si="2">A19+1</f>
        <v>4</v>
      </c>
      <c r="B21" s="57" t="s">
        <v>7</v>
      </c>
      <c r="C21" s="54"/>
      <c r="D21" s="94">
        <v>374700000</v>
      </c>
      <c r="E21" s="74"/>
      <c r="F21" s="95">
        <f>'[2]PAGOS 17'!$R$30</f>
        <v>4899696.25</v>
      </c>
      <c r="G21" s="59">
        <f t="shared" ref="G21" si="3">G19+1</f>
        <v>20</v>
      </c>
      <c r="H21" s="57" t="s">
        <v>30</v>
      </c>
      <c r="I21" s="54"/>
      <c r="J21" s="94">
        <v>1920000000</v>
      </c>
      <c r="K21" s="54"/>
      <c r="L21" s="95">
        <f>'[2]PAGOS 17'!$R$95</f>
        <v>26549625.589999996</v>
      </c>
    </row>
    <row r="22" spans="1:12" ht="15.75" customHeight="1" x14ac:dyDescent="0.25">
      <c r="A22" s="59"/>
      <c r="B22" s="57"/>
      <c r="C22" s="54"/>
      <c r="D22" s="94"/>
      <c r="E22" s="74"/>
      <c r="F22" s="95"/>
      <c r="G22" s="59"/>
      <c r="H22" s="57"/>
      <c r="I22" s="54"/>
      <c r="J22" s="94"/>
      <c r="K22" s="54"/>
      <c r="L22" s="95"/>
    </row>
    <row r="23" spans="1:12" ht="15.75" customHeight="1" x14ac:dyDescent="0.25">
      <c r="A23" s="59">
        <f t="shared" ref="A23" si="4">A21+1</f>
        <v>5</v>
      </c>
      <c r="B23" s="57" t="s">
        <v>7</v>
      </c>
      <c r="C23" s="54"/>
      <c r="D23" s="94">
        <v>153170629</v>
      </c>
      <c r="E23" s="74"/>
      <c r="F23" s="95">
        <f>'[2]PAGOS 17'!$R$42</f>
        <v>2792991.89</v>
      </c>
      <c r="G23" s="59">
        <f t="shared" ref="G23" si="5">G21+1</f>
        <v>21</v>
      </c>
      <c r="H23" s="57" t="s">
        <v>30</v>
      </c>
      <c r="I23" s="54"/>
      <c r="J23" s="94">
        <v>1444885373.0799999</v>
      </c>
      <c r="K23" s="54"/>
      <c r="L23" s="95">
        <f>'[2]PAGOS 17'!$R$119</f>
        <v>26828241.649999999</v>
      </c>
    </row>
    <row r="24" spans="1:12" ht="15.75" customHeight="1" x14ac:dyDescent="0.25">
      <c r="A24" s="59"/>
      <c r="B24" s="57"/>
      <c r="C24" s="54"/>
      <c r="D24" s="94"/>
      <c r="E24" s="74"/>
      <c r="F24" s="95"/>
      <c r="G24" s="59"/>
      <c r="H24" s="57"/>
      <c r="I24" s="54"/>
      <c r="J24" s="94"/>
      <c r="K24" s="54"/>
      <c r="L24" s="95"/>
    </row>
    <row r="25" spans="1:12" ht="15.75" customHeight="1" x14ac:dyDescent="0.25">
      <c r="A25" s="59">
        <f t="shared" ref="A25" si="6">A23+1</f>
        <v>6</v>
      </c>
      <c r="B25" s="57" t="s">
        <v>9</v>
      </c>
      <c r="C25" s="54"/>
      <c r="D25" s="94">
        <v>2191682494.4400001</v>
      </c>
      <c r="E25" s="74"/>
      <c r="F25" s="95">
        <f>'[2]PAGOS 17'!$R$54</f>
        <v>42718141.900000006</v>
      </c>
      <c r="G25" s="59">
        <f t="shared" ref="G25" si="7">G23+1</f>
        <v>22</v>
      </c>
      <c r="H25" s="57" t="s">
        <v>30</v>
      </c>
      <c r="I25" s="54"/>
      <c r="J25" s="94">
        <v>1928217853.28</v>
      </c>
      <c r="K25" s="54"/>
      <c r="L25" s="95">
        <f>'[2]PAGOS 17'!$R$123</f>
        <v>37174501.799999997</v>
      </c>
    </row>
    <row r="26" spans="1:12" ht="15.75" customHeight="1" x14ac:dyDescent="0.25">
      <c r="A26" s="59"/>
      <c r="B26" s="57"/>
      <c r="C26" s="54"/>
      <c r="D26" s="94"/>
      <c r="E26" s="74"/>
      <c r="F26" s="95"/>
      <c r="G26" s="59"/>
      <c r="H26" s="57"/>
      <c r="I26" s="54"/>
      <c r="J26" s="94"/>
      <c r="K26" s="54"/>
      <c r="L26" s="95"/>
    </row>
    <row r="27" spans="1:12" ht="15.75" customHeight="1" x14ac:dyDescent="0.25">
      <c r="A27" s="59">
        <f t="shared" ref="A27" si="8">A25+1</f>
        <v>7</v>
      </c>
      <c r="B27" s="57" t="s">
        <v>7</v>
      </c>
      <c r="C27" s="54"/>
      <c r="D27" s="94">
        <v>249553564</v>
      </c>
      <c r="E27" s="74"/>
      <c r="F27" s="95">
        <f>'[2]PAGOS 17'!$R$46</f>
        <v>4290386.2</v>
      </c>
      <c r="G27" s="59">
        <f t="shared" ref="G27" si="9">G25+1</f>
        <v>23</v>
      </c>
      <c r="H27" s="57" t="s">
        <v>30</v>
      </c>
      <c r="I27" s="54"/>
      <c r="J27" s="94">
        <v>1000000000</v>
      </c>
      <c r="K27" s="54"/>
      <c r="L27" s="95">
        <f>'[2]PAGOS 17'!$R$127</f>
        <v>16266750</v>
      </c>
    </row>
    <row r="28" spans="1:12" ht="15.75" customHeight="1" x14ac:dyDescent="0.25">
      <c r="A28" s="59"/>
      <c r="B28" s="57"/>
      <c r="C28" s="54"/>
      <c r="D28" s="94"/>
      <c r="E28" s="74"/>
      <c r="F28" s="95"/>
      <c r="G28" s="59"/>
      <c r="H28" s="57"/>
      <c r="I28" s="54"/>
      <c r="J28" s="94"/>
      <c r="K28" s="54"/>
      <c r="L28" s="95"/>
    </row>
    <row r="29" spans="1:12" ht="15.75" customHeight="1" x14ac:dyDescent="0.25">
      <c r="A29" s="59">
        <f t="shared" ref="A29" si="10">A27+1</f>
        <v>8</v>
      </c>
      <c r="B29" s="57" t="s">
        <v>9</v>
      </c>
      <c r="C29" s="54"/>
      <c r="D29" s="97">
        <v>490326868.06999999</v>
      </c>
      <c r="E29" s="74"/>
      <c r="F29" s="95">
        <f>'[2]PAGOS 17'!$R$58</f>
        <v>9438722.6600000001</v>
      </c>
      <c r="G29" s="59">
        <f t="shared" ref="G29" si="11">G27+1</f>
        <v>24</v>
      </c>
      <c r="H29" s="57" t="s">
        <v>30</v>
      </c>
      <c r="I29" s="54"/>
      <c r="J29" s="94">
        <v>1000000000</v>
      </c>
      <c r="K29" s="54"/>
      <c r="L29" s="95">
        <f>'[2]PAGOS 17'!$R$99</f>
        <v>20124119.059999999</v>
      </c>
    </row>
    <row r="30" spans="1:12" ht="15.75" customHeight="1" x14ac:dyDescent="0.25">
      <c r="A30" s="59"/>
      <c r="B30" s="57"/>
      <c r="C30" s="54"/>
      <c r="D30" s="97"/>
      <c r="E30" s="74"/>
      <c r="F30" s="95"/>
      <c r="G30" s="59"/>
      <c r="H30" s="57"/>
      <c r="I30" s="54"/>
      <c r="J30" s="94"/>
      <c r="K30" s="54"/>
      <c r="L30" s="95"/>
    </row>
    <row r="31" spans="1:12" ht="15" customHeight="1" x14ac:dyDescent="0.25">
      <c r="A31" s="59">
        <f t="shared" ref="A31" si="12">A29+1</f>
        <v>9</v>
      </c>
      <c r="B31" s="60" t="s">
        <v>7</v>
      </c>
      <c r="C31" s="54"/>
      <c r="D31" s="96">
        <v>949001040.55999994</v>
      </c>
      <c r="E31" s="74"/>
      <c r="F31" s="95">
        <f>'[2]PAGOS 17'!$R$50</f>
        <v>17206900.780000001</v>
      </c>
      <c r="G31" s="59">
        <f t="shared" ref="G31" si="13">G29+1</f>
        <v>25</v>
      </c>
      <c r="H31" s="57" t="s">
        <v>30</v>
      </c>
      <c r="I31" s="54"/>
      <c r="J31" s="97">
        <v>300000000</v>
      </c>
      <c r="K31" s="54"/>
      <c r="L31" s="95">
        <f>'[2]PAGOS 17'!$R$103</f>
        <v>6340333.3300000001</v>
      </c>
    </row>
    <row r="32" spans="1:12" ht="15" customHeight="1" x14ac:dyDescent="0.25">
      <c r="A32" s="59"/>
      <c r="B32" s="60"/>
      <c r="C32" s="54"/>
      <c r="D32" s="96"/>
      <c r="E32" s="74"/>
      <c r="F32" s="95"/>
      <c r="G32" s="59"/>
      <c r="H32" s="57"/>
      <c r="I32" s="54"/>
      <c r="J32" s="97"/>
      <c r="K32" s="54"/>
      <c r="L32" s="95"/>
    </row>
    <row r="33" spans="1:12" ht="15.75" customHeight="1" x14ac:dyDescent="0.25">
      <c r="A33" s="59">
        <f t="shared" ref="A33" si="14">A31+1</f>
        <v>10</v>
      </c>
      <c r="B33" s="60" t="s">
        <v>10</v>
      </c>
      <c r="C33" s="54"/>
      <c r="D33" s="94">
        <v>100000000</v>
      </c>
      <c r="E33" s="74"/>
      <c r="F33" s="95">
        <f>'[2]PAGOS 17'!$R$14</f>
        <v>798849.8</v>
      </c>
      <c r="G33" s="59">
        <f t="shared" ref="G33" si="15">G31+1</f>
        <v>26</v>
      </c>
      <c r="H33" s="57" t="s">
        <v>30</v>
      </c>
      <c r="I33" s="54"/>
      <c r="J33" s="96">
        <v>299888355</v>
      </c>
      <c r="K33" s="54"/>
      <c r="L33" s="95">
        <f>'[2]PAGOS 17'!$R$107</f>
        <v>6191307.6899999995</v>
      </c>
    </row>
    <row r="34" spans="1:12" ht="15.75" customHeight="1" x14ac:dyDescent="0.25">
      <c r="A34" s="59"/>
      <c r="B34" s="60"/>
      <c r="C34" s="54"/>
      <c r="D34" s="94"/>
      <c r="E34" s="74"/>
      <c r="F34" s="95"/>
      <c r="G34" s="59"/>
      <c r="H34" s="57"/>
      <c r="I34" s="54"/>
      <c r="J34" s="96"/>
      <c r="K34" s="54"/>
      <c r="L34" s="95"/>
    </row>
    <row r="35" spans="1:12" ht="15" customHeight="1" x14ac:dyDescent="0.25">
      <c r="A35" s="59">
        <f t="shared" ref="A35" si="16">A33+1</f>
        <v>11</v>
      </c>
      <c r="B35" s="60" t="s">
        <v>11</v>
      </c>
      <c r="C35" s="54"/>
      <c r="D35" s="94">
        <v>500000000</v>
      </c>
      <c r="E35" s="74"/>
      <c r="F35" s="95">
        <f>'[2]PAGOS 17'!$R$34</f>
        <v>9291166.3500000015</v>
      </c>
      <c r="G35" s="59">
        <f t="shared" ref="G35:G43" si="17">G33+1</f>
        <v>27</v>
      </c>
      <c r="H35" s="57" t="s">
        <v>30</v>
      </c>
      <c r="I35" s="54"/>
      <c r="J35" s="94">
        <v>223786059</v>
      </c>
      <c r="K35" s="54"/>
      <c r="L35" s="95">
        <f>'[2]PAGOS 17'!$R$111</f>
        <v>4406712.88</v>
      </c>
    </row>
    <row r="36" spans="1:12" ht="15" customHeight="1" x14ac:dyDescent="0.25">
      <c r="A36" s="59"/>
      <c r="B36" s="60"/>
      <c r="C36" s="54"/>
      <c r="D36" s="94"/>
      <c r="E36" s="74"/>
      <c r="F36" s="95"/>
      <c r="G36" s="59"/>
      <c r="H36" s="57"/>
      <c r="I36" s="54"/>
      <c r="J36" s="94"/>
      <c r="K36" s="54"/>
      <c r="L36" s="95"/>
    </row>
    <row r="37" spans="1:12" ht="15" customHeight="1" x14ac:dyDescent="0.25">
      <c r="A37" s="59">
        <f t="shared" ref="A37" si="18">A35+1</f>
        <v>12</v>
      </c>
      <c r="B37" s="60" t="s">
        <v>7</v>
      </c>
      <c r="C37" s="54"/>
      <c r="D37" s="94">
        <v>1400000000</v>
      </c>
      <c r="E37" s="74"/>
      <c r="F37" s="95">
        <f>'[2]PAGOS 17'!$R$38</f>
        <v>27278413.030000001</v>
      </c>
      <c r="G37" s="59">
        <f t="shared" si="17"/>
        <v>28</v>
      </c>
      <c r="H37" s="57" t="s">
        <v>30</v>
      </c>
      <c r="I37" s="54"/>
      <c r="J37" s="94">
        <v>500379494</v>
      </c>
      <c r="K37" s="54"/>
      <c r="L37" s="95">
        <f>'[2]PAGOS 17'!$R$115</f>
        <v>10262225.390000001</v>
      </c>
    </row>
    <row r="38" spans="1:12" ht="15" customHeight="1" x14ac:dyDescent="0.25">
      <c r="A38" s="59"/>
      <c r="B38" s="60"/>
      <c r="C38" s="54"/>
      <c r="D38" s="94"/>
      <c r="E38" s="74"/>
      <c r="F38" s="95"/>
      <c r="G38" s="59"/>
      <c r="H38" s="57"/>
      <c r="I38" s="54"/>
      <c r="J38" s="94"/>
      <c r="K38" s="54"/>
      <c r="L38" s="95"/>
    </row>
    <row r="39" spans="1:12" ht="15" customHeight="1" x14ac:dyDescent="0.25">
      <c r="A39" s="59">
        <f t="shared" ref="A39" si="19">A37+1</f>
        <v>13</v>
      </c>
      <c r="B39" s="60" t="s">
        <v>7</v>
      </c>
      <c r="C39" s="54"/>
      <c r="D39" s="94">
        <v>610000000</v>
      </c>
      <c r="E39" s="74"/>
      <c r="F39" s="95">
        <f>'[2]PAGOS 17'!$R$62</f>
        <v>12060129.93</v>
      </c>
      <c r="G39" s="59">
        <f t="shared" si="17"/>
        <v>29</v>
      </c>
      <c r="H39" s="57" t="s">
        <v>30</v>
      </c>
      <c r="I39" s="54"/>
      <c r="J39" s="94">
        <v>86788886</v>
      </c>
      <c r="K39" s="54"/>
      <c r="L39" s="95">
        <f>'[2]PAGOS 17'!$R$131</f>
        <v>1878473.31</v>
      </c>
    </row>
    <row r="40" spans="1:12" ht="15" customHeight="1" x14ac:dyDescent="0.25">
      <c r="A40" s="59"/>
      <c r="B40" s="60"/>
      <c r="C40" s="54"/>
      <c r="D40" s="94"/>
      <c r="E40" s="74"/>
      <c r="F40" s="95"/>
      <c r="G40" s="59"/>
      <c r="H40" s="57"/>
      <c r="I40" s="54"/>
      <c r="J40" s="94"/>
      <c r="K40" s="54"/>
      <c r="L40" s="95"/>
    </row>
    <row r="41" spans="1:12" ht="15" customHeight="1" x14ac:dyDescent="0.25">
      <c r="A41" s="59">
        <f t="shared" ref="A41:A45" si="20">A39+1</f>
        <v>14</v>
      </c>
      <c r="B41" s="60" t="s">
        <v>8</v>
      </c>
      <c r="C41" s="54"/>
      <c r="D41" s="94">
        <v>1355000000</v>
      </c>
      <c r="E41" s="74"/>
      <c r="F41" s="95">
        <f>'[2]PAGOS 17'!$R$66</f>
        <v>26338685.959999997</v>
      </c>
      <c r="G41" s="59">
        <f t="shared" si="17"/>
        <v>30</v>
      </c>
      <c r="H41" s="57" t="s">
        <v>30</v>
      </c>
      <c r="I41" s="54"/>
      <c r="J41" s="94">
        <v>56998668</v>
      </c>
      <c r="K41" s="54"/>
      <c r="L41" s="95">
        <f>'[2]PAGOS 17'!$R$136</f>
        <v>1257946.6600000001</v>
      </c>
    </row>
    <row r="42" spans="1:12" ht="15" customHeight="1" x14ac:dyDescent="0.25">
      <c r="A42" s="59"/>
      <c r="B42" s="60"/>
      <c r="C42" s="54"/>
      <c r="D42" s="94"/>
      <c r="E42" s="74"/>
      <c r="F42" s="95"/>
      <c r="G42" s="59"/>
      <c r="H42" s="57"/>
      <c r="I42" s="54"/>
      <c r="J42" s="94"/>
      <c r="K42" s="54"/>
      <c r="L42" s="95"/>
    </row>
    <row r="43" spans="1:12" ht="15" customHeight="1" x14ac:dyDescent="0.25">
      <c r="A43" s="59">
        <f t="shared" si="20"/>
        <v>15</v>
      </c>
      <c r="B43" s="60" t="s">
        <v>82</v>
      </c>
      <c r="C43" s="54"/>
      <c r="D43" s="94">
        <v>535000000</v>
      </c>
      <c r="E43" s="74"/>
      <c r="F43" s="95">
        <f>'[2]PAGOS 17'!$R$70</f>
        <v>10361637.76</v>
      </c>
      <c r="G43" s="59">
        <f t="shared" si="17"/>
        <v>31</v>
      </c>
      <c r="H43" s="57" t="s">
        <v>30</v>
      </c>
      <c r="I43" s="54"/>
      <c r="J43" s="94">
        <v>420000000</v>
      </c>
      <c r="K43" s="54"/>
      <c r="L43" s="95">
        <f>'[2]PAGOS 17'!$R$140</f>
        <v>5981968.3799999999</v>
      </c>
    </row>
    <row r="44" spans="1:12" ht="15" customHeight="1" x14ac:dyDescent="0.25">
      <c r="A44" s="59"/>
      <c r="B44" s="60"/>
      <c r="C44" s="54"/>
      <c r="D44" s="94"/>
      <c r="E44" s="74"/>
      <c r="F44" s="95"/>
      <c r="G44" s="59"/>
      <c r="H44" s="57"/>
      <c r="I44" s="54"/>
      <c r="J44" s="94"/>
      <c r="K44" s="54"/>
      <c r="L44" s="95"/>
    </row>
    <row r="45" spans="1:12" ht="15" customHeight="1" x14ac:dyDescent="0.25">
      <c r="A45" s="59">
        <f t="shared" si="20"/>
        <v>16</v>
      </c>
      <c r="B45" s="60" t="s">
        <v>9</v>
      </c>
      <c r="C45" s="54"/>
      <c r="D45" s="94">
        <v>735000000</v>
      </c>
      <c r="E45" s="74"/>
      <c r="F45" s="95">
        <f>'[2]PAGOS 17'!$R$74</f>
        <v>14343014.58</v>
      </c>
      <c r="L45" s="28"/>
    </row>
    <row r="46" spans="1:12" ht="15" customHeight="1" x14ac:dyDescent="0.25">
      <c r="A46" s="59"/>
      <c r="B46" s="60"/>
      <c r="C46" s="54"/>
      <c r="D46" s="94"/>
      <c r="E46" s="74"/>
      <c r="F46" s="95"/>
      <c r="L46" s="28"/>
    </row>
    <row r="47" spans="1:12" ht="15" customHeight="1" x14ac:dyDescent="0.25">
      <c r="F47" s="28"/>
      <c r="L47" s="28"/>
    </row>
    <row r="48" spans="1:12" ht="15" customHeight="1" x14ac:dyDescent="0.25">
      <c r="A48" s="80" t="s">
        <v>52</v>
      </c>
      <c r="B48" s="80"/>
      <c r="C48" s="80"/>
      <c r="D48" s="80"/>
      <c r="E48" s="81">
        <f>SUM(F15:F46)</f>
        <v>204146734.80000001</v>
      </c>
      <c r="F48" s="81"/>
      <c r="H48" s="80" t="s">
        <v>53</v>
      </c>
      <c r="I48" s="80"/>
      <c r="J48" s="80"/>
      <c r="K48" s="77">
        <f>SUM(L15:L47)</f>
        <v>195596060.82000002</v>
      </c>
      <c r="L48" s="77"/>
    </row>
    <row r="49" spans="1:12" ht="15" customHeight="1" x14ac:dyDescent="0.25">
      <c r="A49" s="80"/>
      <c r="B49" s="80"/>
      <c r="C49" s="80"/>
      <c r="D49" s="80"/>
      <c r="E49" s="81"/>
      <c r="F49" s="81"/>
      <c r="H49" s="80"/>
      <c r="I49" s="80"/>
      <c r="J49" s="80"/>
      <c r="K49" s="77"/>
      <c r="L49" s="77"/>
    </row>
    <row r="50" spans="1:12" ht="15" customHeight="1" x14ac:dyDescent="0.25">
      <c r="A50" s="10"/>
      <c r="B50" s="10"/>
      <c r="C50" s="10"/>
      <c r="D50" s="10"/>
      <c r="E50" s="10"/>
      <c r="F50" s="10"/>
      <c r="G50" s="10"/>
    </row>
    <row r="51" spans="1:12" ht="15" customHeight="1" x14ac:dyDescent="0.25">
      <c r="A51" s="78" t="s">
        <v>57</v>
      </c>
      <c r="B51" s="78"/>
      <c r="C51" s="78"/>
      <c r="D51" s="78"/>
      <c r="E51" s="78"/>
      <c r="F51" s="78"/>
      <c r="G51" s="78"/>
      <c r="H51" s="78"/>
      <c r="I51" s="78"/>
      <c r="J51" s="78"/>
      <c r="K51" s="79">
        <f>K48+E48</f>
        <v>399742795.62</v>
      </c>
      <c r="L51" s="79"/>
    </row>
    <row r="52" spans="1:12" ht="15" customHeight="1" x14ac:dyDescent="0.25">
      <c r="A52" s="78"/>
      <c r="B52" s="78"/>
      <c r="C52" s="78"/>
      <c r="D52" s="78"/>
      <c r="E52" s="78"/>
      <c r="F52" s="78"/>
      <c r="G52" s="78"/>
      <c r="H52" s="78"/>
      <c r="I52" s="78"/>
      <c r="J52" s="78"/>
      <c r="K52" s="79"/>
      <c r="L52" s="79"/>
    </row>
  </sheetData>
  <mergeCells count="193">
    <mergeCell ref="J31:J32"/>
    <mergeCell ref="J33:J34"/>
    <mergeCell ref="H35:H36"/>
    <mergeCell ref="I35:I36"/>
    <mergeCell ref="J35:J36"/>
    <mergeCell ref="G41:G42"/>
    <mergeCell ref="L37:L38"/>
    <mergeCell ref="L39:L40"/>
    <mergeCell ref="K37:K38"/>
    <mergeCell ref="K39:K40"/>
    <mergeCell ref="I39:I40"/>
    <mergeCell ref="I41:I42"/>
    <mergeCell ref="K31:K32"/>
    <mergeCell ref="L31:L32"/>
    <mergeCell ref="G37:G38"/>
    <mergeCell ref="G39:G40"/>
    <mergeCell ref="H39:H40"/>
    <mergeCell ref="H41:H42"/>
    <mergeCell ref="J39:J40"/>
    <mergeCell ref="J41:J42"/>
    <mergeCell ref="K33:K34"/>
    <mergeCell ref="L33:L34"/>
    <mergeCell ref="L35:L36"/>
    <mergeCell ref="L41:L42"/>
    <mergeCell ref="G11:G14"/>
    <mergeCell ref="A15:A16"/>
    <mergeCell ref="B15:B16"/>
    <mergeCell ref="C15:C16"/>
    <mergeCell ref="D15:D16"/>
    <mergeCell ref="E15:E16"/>
    <mergeCell ref="F15:F16"/>
    <mergeCell ref="G15:G16"/>
    <mergeCell ref="H15:H16"/>
    <mergeCell ref="I15:I16"/>
    <mergeCell ref="J15:J16"/>
    <mergeCell ref="K15:K16"/>
    <mergeCell ref="L15:L16"/>
    <mergeCell ref="A17:A18"/>
    <mergeCell ref="B17:B18"/>
    <mergeCell ref="C17:C18"/>
    <mergeCell ref="D17:D18"/>
    <mergeCell ref="E17:E18"/>
    <mergeCell ref="L17:L18"/>
    <mergeCell ref="F17:F18"/>
    <mergeCell ref="G17:G18"/>
    <mergeCell ref="H17:H18"/>
    <mergeCell ref="I17:I18"/>
    <mergeCell ref="J17:J18"/>
    <mergeCell ref="K17:K18"/>
    <mergeCell ref="J19:J20"/>
    <mergeCell ref="K19:K20"/>
    <mergeCell ref="L19:L20"/>
    <mergeCell ref="J21:J22"/>
    <mergeCell ref="K21:K22"/>
    <mergeCell ref="L21:L22"/>
    <mergeCell ref="A19:A20"/>
    <mergeCell ref="B19:B20"/>
    <mergeCell ref="C19:C20"/>
    <mergeCell ref="D19:D20"/>
    <mergeCell ref="E19:E20"/>
    <mergeCell ref="F19:F20"/>
    <mergeCell ref="G19:G20"/>
    <mergeCell ref="H19:H20"/>
    <mergeCell ref="I19:I20"/>
    <mergeCell ref="A21:A22"/>
    <mergeCell ref="B21:B22"/>
    <mergeCell ref="C21:C22"/>
    <mergeCell ref="D21:D22"/>
    <mergeCell ref="E21:E22"/>
    <mergeCell ref="F21:F22"/>
    <mergeCell ref="G21:G22"/>
    <mergeCell ref="H21:H22"/>
    <mergeCell ref="I21:I22"/>
    <mergeCell ref="A23:A24"/>
    <mergeCell ref="B23:B24"/>
    <mergeCell ref="C23:C24"/>
    <mergeCell ref="D23:D24"/>
    <mergeCell ref="E23:E24"/>
    <mergeCell ref="L23:L24"/>
    <mergeCell ref="A25:A26"/>
    <mergeCell ref="B25:B26"/>
    <mergeCell ref="C25:C26"/>
    <mergeCell ref="D25:D26"/>
    <mergeCell ref="E25:E26"/>
    <mergeCell ref="F25:F26"/>
    <mergeCell ref="G25:G26"/>
    <mergeCell ref="H25:H26"/>
    <mergeCell ref="I25:I26"/>
    <mergeCell ref="F23:F24"/>
    <mergeCell ref="G23:G24"/>
    <mergeCell ref="H23:H24"/>
    <mergeCell ref="I23:I24"/>
    <mergeCell ref="J23:J24"/>
    <mergeCell ref="K23:K24"/>
    <mergeCell ref="J25:J26"/>
    <mergeCell ref="K25:K26"/>
    <mergeCell ref="L25:L26"/>
    <mergeCell ref="K27:K28"/>
    <mergeCell ref="L27:L28"/>
    <mergeCell ref="A29:A30"/>
    <mergeCell ref="B29:B30"/>
    <mergeCell ref="C29:C30"/>
    <mergeCell ref="D29:D30"/>
    <mergeCell ref="E29:E30"/>
    <mergeCell ref="L29:L30"/>
    <mergeCell ref="F29:F30"/>
    <mergeCell ref="G29:G30"/>
    <mergeCell ref="K29:K30"/>
    <mergeCell ref="A27:A28"/>
    <mergeCell ref="B27:B28"/>
    <mergeCell ref="C27:C28"/>
    <mergeCell ref="D27:D28"/>
    <mergeCell ref="E27:E28"/>
    <mergeCell ref="F27:F28"/>
    <mergeCell ref="G27:G28"/>
    <mergeCell ref="H29:H30"/>
    <mergeCell ref="I29:I30"/>
    <mergeCell ref="H27:H28"/>
    <mergeCell ref="I27:I28"/>
    <mergeCell ref="J27:J28"/>
    <mergeCell ref="J29:J30"/>
    <mergeCell ref="F31:F32"/>
    <mergeCell ref="G31:G32"/>
    <mergeCell ref="H33:H34"/>
    <mergeCell ref="I33:I34"/>
    <mergeCell ref="A33:A34"/>
    <mergeCell ref="B33:B34"/>
    <mergeCell ref="C33:C34"/>
    <mergeCell ref="D33:D34"/>
    <mergeCell ref="E33:E34"/>
    <mergeCell ref="F33:F34"/>
    <mergeCell ref="G33:G34"/>
    <mergeCell ref="H31:H32"/>
    <mergeCell ref="I31:I32"/>
    <mergeCell ref="A31:A32"/>
    <mergeCell ref="B31:B32"/>
    <mergeCell ref="C31:C32"/>
    <mergeCell ref="D31:D32"/>
    <mergeCell ref="E31:E32"/>
    <mergeCell ref="I37:I38"/>
    <mergeCell ref="J37:J38"/>
    <mergeCell ref="K35:K36"/>
    <mergeCell ref="A35:A36"/>
    <mergeCell ref="B35:B36"/>
    <mergeCell ref="C35:C36"/>
    <mergeCell ref="D35:D36"/>
    <mergeCell ref="E35:E36"/>
    <mergeCell ref="F39:F40"/>
    <mergeCell ref="A37:A38"/>
    <mergeCell ref="B37:B38"/>
    <mergeCell ref="C37:C38"/>
    <mergeCell ref="D37:D38"/>
    <mergeCell ref="E37:E38"/>
    <mergeCell ref="F37:F38"/>
    <mergeCell ref="F35:F36"/>
    <mergeCell ref="G35:G36"/>
    <mergeCell ref="H37:H38"/>
    <mergeCell ref="K43:K44"/>
    <mergeCell ref="L43:L44"/>
    <mergeCell ref="K41:K42"/>
    <mergeCell ref="A48:D49"/>
    <mergeCell ref="E48:F49"/>
    <mergeCell ref="H48:J49"/>
    <mergeCell ref="K48:L49"/>
    <mergeCell ref="A39:A40"/>
    <mergeCell ref="B39:B40"/>
    <mergeCell ref="C39:C40"/>
    <mergeCell ref="D39:D40"/>
    <mergeCell ref="E39:E40"/>
    <mergeCell ref="A51:J52"/>
    <mergeCell ref="K51:L52"/>
    <mergeCell ref="A41:A42"/>
    <mergeCell ref="B41:B42"/>
    <mergeCell ref="C41:C42"/>
    <mergeCell ref="D41:D42"/>
    <mergeCell ref="E41:E42"/>
    <mergeCell ref="F41:F42"/>
    <mergeCell ref="A43:A44"/>
    <mergeCell ref="A45:A46"/>
    <mergeCell ref="B43:B44"/>
    <mergeCell ref="B45:B46"/>
    <mergeCell ref="C43:C44"/>
    <mergeCell ref="C45:C46"/>
    <mergeCell ref="D43:D44"/>
    <mergeCell ref="D45:D46"/>
    <mergeCell ref="E43:E44"/>
    <mergeCell ref="E45:E46"/>
    <mergeCell ref="F43:F44"/>
    <mergeCell ref="F45:F46"/>
    <mergeCell ref="G43:G44"/>
    <mergeCell ref="H43:H44"/>
    <mergeCell ref="I43:I44"/>
    <mergeCell ref="J43:J4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A33"/>
  <sheetViews>
    <sheetView zoomScale="110" zoomScaleNormal="110" workbookViewId="0">
      <selection activeCell="O10" sqref="O9:Q10"/>
    </sheetView>
  </sheetViews>
  <sheetFormatPr baseColWidth="10" defaultRowHeight="15" x14ac:dyDescent="0.25"/>
  <cols>
    <col min="1" max="1" width="4.42578125" customWidth="1"/>
    <col min="2" max="2" width="17.5703125" customWidth="1"/>
    <col min="3" max="3" width="2.5703125" customWidth="1"/>
    <col min="4" max="4" width="17.85546875" customWidth="1"/>
    <col min="5" max="5" width="3" customWidth="1"/>
    <col min="6" max="6" width="20.85546875" customWidth="1"/>
    <col min="7" max="7" width="2.28515625" customWidth="1"/>
    <col min="8" max="8" width="22.85546875" customWidth="1"/>
    <col min="9" max="9" width="3" customWidth="1"/>
    <col min="10" max="10" width="17.140625" customWidth="1"/>
    <col min="11" max="11" width="3.5703125" customWidth="1"/>
    <col min="12" max="12" width="32" customWidth="1"/>
  </cols>
  <sheetData>
    <row r="11" spans="1:18" ht="8.25" customHeight="1" x14ac:dyDescent="0.25"/>
    <row r="12" spans="1:18" ht="4.5" customHeight="1" x14ac:dyDescent="0.25">
      <c r="A12" s="1"/>
      <c r="B12" s="1"/>
      <c r="C12" s="1"/>
      <c r="D12" s="1"/>
      <c r="E12" s="1"/>
      <c r="F12" s="1"/>
      <c r="G12" s="1"/>
      <c r="H12" s="1"/>
      <c r="I12" s="1"/>
      <c r="J12" s="1"/>
      <c r="K12" s="1"/>
      <c r="L12" s="8"/>
      <c r="M12" s="8"/>
      <c r="N12" s="8"/>
      <c r="O12" s="8"/>
      <c r="P12" s="8"/>
      <c r="Q12" s="8"/>
      <c r="R12" s="8"/>
    </row>
    <row r="13" spans="1:18" ht="47.25" customHeight="1" x14ac:dyDescent="0.25">
      <c r="A13" s="1"/>
      <c r="B13" s="38" t="s">
        <v>99</v>
      </c>
      <c r="C13" s="1"/>
      <c r="D13" s="39" t="s">
        <v>101</v>
      </c>
      <c r="E13" s="1"/>
      <c r="F13" s="38" t="s">
        <v>103</v>
      </c>
      <c r="G13" s="39"/>
      <c r="H13" s="38" t="s">
        <v>107</v>
      </c>
      <c r="I13" s="39"/>
      <c r="J13" s="38" t="s">
        <v>55</v>
      </c>
      <c r="K13" s="39"/>
      <c r="L13" s="8"/>
      <c r="M13" s="8"/>
      <c r="N13" s="8"/>
      <c r="O13" s="8"/>
      <c r="P13" s="8"/>
      <c r="Q13" s="8"/>
      <c r="R13" s="8"/>
    </row>
    <row r="14" spans="1:18" x14ac:dyDescent="0.25">
      <c r="A14" s="1"/>
      <c r="B14" s="1"/>
      <c r="C14" s="1"/>
      <c r="D14" s="1"/>
      <c r="E14" s="1"/>
      <c r="F14" s="1"/>
      <c r="G14" s="1"/>
      <c r="H14" s="1"/>
      <c r="I14" s="1"/>
      <c r="J14" s="1"/>
      <c r="K14" s="1"/>
      <c r="L14" s="8"/>
      <c r="M14" s="8"/>
      <c r="N14" s="8"/>
      <c r="O14" s="8"/>
      <c r="P14" s="8"/>
      <c r="Q14" s="8"/>
      <c r="R14" s="8"/>
    </row>
    <row r="15" spans="1:18" x14ac:dyDescent="0.25">
      <c r="A15" s="59">
        <v>1</v>
      </c>
      <c r="B15" s="104" t="s">
        <v>11</v>
      </c>
      <c r="C15" s="54"/>
      <c r="D15" s="105" t="s">
        <v>98</v>
      </c>
      <c r="E15" s="54"/>
      <c r="F15" s="105">
        <v>150000000</v>
      </c>
      <c r="G15" s="54"/>
      <c r="H15" s="106">
        <v>37500000</v>
      </c>
      <c r="I15" s="54"/>
      <c r="J15" s="105">
        <f>'[1]Junio '!$G$361</f>
        <v>75000000</v>
      </c>
      <c r="K15" s="54"/>
      <c r="L15" s="27"/>
    </row>
    <row r="16" spans="1:18" x14ac:dyDescent="0.25">
      <c r="A16" s="59"/>
      <c r="B16" s="104"/>
      <c r="C16" s="54"/>
      <c r="D16" s="105"/>
      <c r="E16" s="54"/>
      <c r="F16" s="105"/>
      <c r="G16" s="54"/>
      <c r="H16" s="106"/>
      <c r="I16" s="54"/>
      <c r="J16" s="105"/>
      <c r="K16" s="54"/>
      <c r="L16" s="27"/>
    </row>
    <row r="17" spans="1:27" x14ac:dyDescent="0.25">
      <c r="A17" s="59">
        <v>2</v>
      </c>
      <c r="B17" s="104" t="s">
        <v>100</v>
      </c>
      <c r="C17" s="54"/>
      <c r="D17" s="105" t="s">
        <v>102</v>
      </c>
      <c r="E17" s="54"/>
      <c r="F17" s="105">
        <v>35000000</v>
      </c>
      <c r="G17" s="54"/>
      <c r="H17" s="106">
        <v>10500000</v>
      </c>
      <c r="I17" s="54"/>
      <c r="J17" s="105">
        <f>'[1]Junio '!$G$362</f>
        <v>21000000</v>
      </c>
      <c r="K17" s="54"/>
      <c r="L17" s="28"/>
    </row>
    <row r="18" spans="1:27" x14ac:dyDescent="0.25">
      <c r="A18" s="59"/>
      <c r="B18" s="104"/>
      <c r="C18" s="54"/>
      <c r="D18" s="105"/>
      <c r="E18" s="54"/>
      <c r="F18" s="105"/>
      <c r="G18" s="54"/>
      <c r="H18" s="106"/>
      <c r="I18" s="54"/>
      <c r="J18" s="105"/>
      <c r="K18" s="54"/>
      <c r="L18" s="28"/>
    </row>
    <row r="19" spans="1:27" x14ac:dyDescent="0.25">
      <c r="A19" s="59">
        <v>3</v>
      </c>
      <c r="B19" s="104" t="s">
        <v>100</v>
      </c>
      <c r="C19" s="54"/>
      <c r="D19" s="105" t="s">
        <v>108</v>
      </c>
      <c r="E19" s="54"/>
      <c r="F19" s="105">
        <v>3598556</v>
      </c>
      <c r="G19" s="54"/>
      <c r="H19" s="105">
        <v>226359.66</v>
      </c>
      <c r="I19" s="54"/>
      <c r="J19" s="105">
        <f>'[1]Junio '!$G$360</f>
        <v>3372196.34</v>
      </c>
      <c r="K19" s="54"/>
    </row>
    <row r="20" spans="1:27" x14ac:dyDescent="0.25">
      <c r="A20" s="59"/>
      <c r="B20" s="104"/>
      <c r="C20" s="54"/>
      <c r="D20" s="105"/>
      <c r="E20" s="54"/>
      <c r="F20" s="105"/>
      <c r="G20" s="54"/>
      <c r="H20" s="105"/>
      <c r="I20" s="54"/>
      <c r="J20" s="105"/>
      <c r="K20" s="54"/>
    </row>
    <row r="21" spans="1:27" x14ac:dyDescent="0.25">
      <c r="A21" s="59">
        <v>4</v>
      </c>
      <c r="B21" s="54"/>
      <c r="C21" s="54"/>
      <c r="D21" s="54"/>
      <c r="E21" s="54"/>
      <c r="F21" s="54"/>
      <c r="G21" s="54"/>
      <c r="H21" s="54"/>
      <c r="I21" s="54"/>
      <c r="J21" s="54"/>
      <c r="K21" s="54"/>
    </row>
    <row r="22" spans="1:27" x14ac:dyDescent="0.25">
      <c r="A22" s="59"/>
      <c r="B22" s="54"/>
      <c r="C22" s="54"/>
      <c r="D22" s="54"/>
      <c r="E22" s="54"/>
      <c r="F22" s="54"/>
      <c r="G22" s="54"/>
      <c r="H22" s="54"/>
      <c r="I22" s="54"/>
      <c r="J22" s="54"/>
      <c r="K22" s="54"/>
    </row>
    <row r="23" spans="1:27" x14ac:dyDescent="0.25">
      <c r="A23" s="102" t="s">
        <v>109</v>
      </c>
      <c r="B23" s="102"/>
      <c r="C23" s="102"/>
      <c r="D23" s="102"/>
      <c r="E23" s="102"/>
      <c r="F23" s="103">
        <f>SUM(J15:J22)</f>
        <v>99372196.340000004</v>
      </c>
    </row>
    <row r="24" spans="1:27" x14ac:dyDescent="0.25">
      <c r="A24" s="102"/>
      <c r="B24" s="102"/>
      <c r="C24" s="102"/>
      <c r="D24" s="102"/>
      <c r="E24" s="102"/>
      <c r="F24" s="103"/>
    </row>
    <row r="30" spans="1:27" ht="23.25" x14ac:dyDescent="0.35">
      <c r="AA30" s="17"/>
    </row>
    <row r="31" spans="1:27" ht="23.25" x14ac:dyDescent="0.35">
      <c r="AA31" s="17"/>
    </row>
    <row r="32" spans="1:27" ht="23.25" x14ac:dyDescent="0.35">
      <c r="AA32" s="17"/>
    </row>
    <row r="33" spans="27:27" ht="23.25" x14ac:dyDescent="0.35">
      <c r="AA33" s="17"/>
    </row>
  </sheetData>
  <mergeCells count="46">
    <mergeCell ref="I15:I16"/>
    <mergeCell ref="I17:I18"/>
    <mergeCell ref="I19:I20"/>
    <mergeCell ref="I21:I22"/>
    <mergeCell ref="K15:K16"/>
    <mergeCell ref="K17:K18"/>
    <mergeCell ref="K19:K20"/>
    <mergeCell ref="K21:K22"/>
    <mergeCell ref="J15:J16"/>
    <mergeCell ref="J17:J18"/>
    <mergeCell ref="J19:J20"/>
    <mergeCell ref="J21:J22"/>
    <mergeCell ref="H15:H16"/>
    <mergeCell ref="G15:G16"/>
    <mergeCell ref="G17:G18"/>
    <mergeCell ref="G19:G20"/>
    <mergeCell ref="G21:G22"/>
    <mergeCell ref="H17:H18"/>
    <mergeCell ref="H19:H20"/>
    <mergeCell ref="H21:H22"/>
    <mergeCell ref="A15:A16"/>
    <mergeCell ref="A17:A18"/>
    <mergeCell ref="B15:B16"/>
    <mergeCell ref="D15:D16"/>
    <mergeCell ref="F15:F16"/>
    <mergeCell ref="B17:B18"/>
    <mergeCell ref="D17:D18"/>
    <mergeCell ref="F17:F18"/>
    <mergeCell ref="E15:E16"/>
    <mergeCell ref="E17:E18"/>
    <mergeCell ref="C15:C16"/>
    <mergeCell ref="C17:C18"/>
    <mergeCell ref="A23:E24"/>
    <mergeCell ref="F23:F24"/>
    <mergeCell ref="A19:A20"/>
    <mergeCell ref="A21:A22"/>
    <mergeCell ref="B19:B20"/>
    <mergeCell ref="D19:D20"/>
    <mergeCell ref="F19:F20"/>
    <mergeCell ref="B21:B22"/>
    <mergeCell ref="D21:D22"/>
    <mergeCell ref="F21:F22"/>
    <mergeCell ref="E19:E20"/>
    <mergeCell ref="C19:C20"/>
    <mergeCell ref="C21:C22"/>
    <mergeCell ref="E21:E22"/>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Y82"/>
  <sheetViews>
    <sheetView zoomScaleNormal="100" workbookViewId="0">
      <selection activeCell="Q78" sqref="Q78:Q79"/>
    </sheetView>
  </sheetViews>
  <sheetFormatPr baseColWidth="10" defaultRowHeight="15" x14ac:dyDescent="0.25"/>
  <cols>
    <col min="1" max="1" width="4" customWidth="1"/>
    <col min="2" max="2" width="21.42578125" customWidth="1"/>
    <col min="3" max="3" width="2" customWidth="1"/>
    <col min="4" max="4" width="17.42578125" customWidth="1"/>
    <col min="5" max="5" width="1.42578125" customWidth="1"/>
    <col min="6" max="6" width="18.5703125" customWidth="1"/>
    <col min="7" max="7" width="1" customWidth="1"/>
    <col min="8" max="8" width="24.28515625" customWidth="1"/>
    <col min="9" max="9" width="1.5703125" customWidth="1"/>
    <col min="10" max="10" width="4.140625" customWidth="1"/>
    <col min="11" max="11" width="22.140625" customWidth="1"/>
    <col min="12" max="12" width="2.140625" customWidth="1"/>
    <col min="13" max="13" width="16.85546875" customWidth="1"/>
    <col min="14" max="14" width="1.7109375" customWidth="1"/>
    <col min="15" max="15" width="23.7109375" customWidth="1"/>
    <col min="16" max="16" width="1.28515625" customWidth="1"/>
    <col min="17" max="17" width="24.42578125" customWidth="1"/>
    <col min="18" max="18" width="3.85546875" customWidth="1"/>
    <col min="19" max="19" width="24" customWidth="1"/>
    <col min="20" max="20" width="1.5703125" customWidth="1"/>
    <col min="21" max="21" width="17.7109375" customWidth="1"/>
    <col min="22" max="22" width="2.140625" customWidth="1"/>
    <col min="23" max="23" width="26.5703125" customWidth="1"/>
    <col min="24" max="24" width="1.7109375" customWidth="1"/>
    <col min="25" max="25" width="25.7109375" customWidth="1"/>
  </cols>
  <sheetData>
    <row r="11" spans="1:25" ht="30" x14ac:dyDescent="0.25">
      <c r="A11" s="1"/>
      <c r="B11" s="2" t="s">
        <v>1</v>
      </c>
      <c r="C11" s="2"/>
      <c r="D11" s="2" t="s">
        <v>58</v>
      </c>
      <c r="E11" s="2"/>
      <c r="F11" s="2" t="s">
        <v>59</v>
      </c>
      <c r="G11" s="2"/>
      <c r="H11" s="2" t="s">
        <v>60</v>
      </c>
      <c r="I11" s="2"/>
      <c r="J11" s="70"/>
      <c r="K11" s="2" t="s">
        <v>1</v>
      </c>
      <c r="L11" s="2"/>
      <c r="M11" s="2" t="s">
        <v>58</v>
      </c>
      <c r="N11" s="2"/>
      <c r="O11" s="2" t="s">
        <v>59</v>
      </c>
      <c r="P11" s="2"/>
      <c r="Q11" s="2" t="s">
        <v>60</v>
      </c>
      <c r="R11" s="115"/>
      <c r="S11" s="2" t="s">
        <v>1</v>
      </c>
      <c r="T11" s="2"/>
      <c r="U11" s="2" t="s">
        <v>58</v>
      </c>
      <c r="V11" s="2"/>
      <c r="W11" s="2" t="s">
        <v>59</v>
      </c>
      <c r="X11" s="2"/>
      <c r="Y11" s="2" t="s">
        <v>60</v>
      </c>
    </row>
    <row r="12" spans="1:25" x14ac:dyDescent="0.25">
      <c r="A12" s="1"/>
      <c r="B12" s="3"/>
      <c r="C12" s="3"/>
      <c r="D12" s="3"/>
      <c r="E12" s="3"/>
      <c r="F12" s="3"/>
      <c r="G12" s="3"/>
      <c r="H12" s="3"/>
      <c r="I12" s="3"/>
      <c r="J12" s="70"/>
      <c r="K12" s="3"/>
      <c r="L12" s="3"/>
      <c r="M12" s="3"/>
      <c r="N12" s="3"/>
      <c r="O12" s="3"/>
      <c r="P12" s="3"/>
      <c r="Q12" s="3"/>
      <c r="R12" s="115"/>
      <c r="S12" s="3"/>
      <c r="T12" s="3"/>
      <c r="U12" s="3"/>
      <c r="V12" s="3"/>
      <c r="W12" s="3"/>
      <c r="X12" s="3"/>
      <c r="Y12" s="3"/>
    </row>
    <row r="13" spans="1:25" ht="18" x14ac:dyDescent="0.25">
      <c r="A13" s="6"/>
      <c r="B13" s="6"/>
      <c r="C13" s="6"/>
      <c r="D13" s="7" t="s">
        <v>61</v>
      </c>
      <c r="E13" s="6"/>
      <c r="F13" s="6"/>
      <c r="G13" s="6"/>
      <c r="H13" s="6"/>
      <c r="I13" s="6"/>
      <c r="J13" s="70"/>
      <c r="K13" s="6"/>
      <c r="L13" s="6"/>
      <c r="M13" s="7"/>
      <c r="N13" s="6"/>
      <c r="O13" s="7" t="s">
        <v>62</v>
      </c>
      <c r="P13" s="6"/>
      <c r="Q13" s="6"/>
      <c r="R13" s="115"/>
      <c r="S13" s="6"/>
      <c r="T13" s="6"/>
      <c r="U13" s="7"/>
      <c r="V13" s="7" t="s">
        <v>91</v>
      </c>
      <c r="W13" s="6"/>
      <c r="X13" s="6"/>
      <c r="Y13" s="6"/>
    </row>
    <row r="14" spans="1:25" x14ac:dyDescent="0.25">
      <c r="A14" s="6"/>
      <c r="B14" s="9"/>
      <c r="C14" s="9"/>
      <c r="D14" s="9"/>
      <c r="E14" s="9"/>
      <c r="F14" s="9"/>
      <c r="G14" s="9"/>
      <c r="H14" s="9"/>
      <c r="I14" s="9"/>
      <c r="J14" s="71"/>
      <c r="K14" s="9"/>
      <c r="L14" s="9"/>
      <c r="M14" s="9"/>
      <c r="N14" s="9"/>
      <c r="O14" s="9"/>
      <c r="P14" s="9"/>
      <c r="Q14" s="23"/>
      <c r="R14" s="115"/>
      <c r="S14" s="9"/>
      <c r="T14" s="9"/>
      <c r="U14" s="9"/>
      <c r="V14" s="9"/>
      <c r="W14" s="9"/>
      <c r="X14" s="9"/>
      <c r="Y14" s="23"/>
    </row>
    <row r="15" spans="1:25" ht="15.75" customHeight="1" x14ac:dyDescent="0.25">
      <c r="A15" s="59">
        <v>1</v>
      </c>
      <c r="B15" s="61" t="s">
        <v>6</v>
      </c>
      <c r="C15" s="64"/>
      <c r="D15" s="63">
        <v>665000000</v>
      </c>
      <c r="E15" s="64"/>
      <c r="F15" s="109" t="s">
        <v>63</v>
      </c>
      <c r="G15" s="64"/>
      <c r="H15" s="63">
        <f>'[2]PAGOS 17'!$R$21</f>
        <v>7104718.2999999998</v>
      </c>
      <c r="I15" s="64"/>
      <c r="J15" s="59">
        <v>1</v>
      </c>
      <c r="K15" s="61" t="s">
        <v>6</v>
      </c>
      <c r="L15" s="64"/>
      <c r="M15" s="63">
        <v>665000000</v>
      </c>
      <c r="N15" s="64"/>
      <c r="O15" s="67" t="s">
        <v>64</v>
      </c>
      <c r="P15" s="64"/>
      <c r="Q15" s="63">
        <f>'[2]PAGOS 17'!$R$22</f>
        <v>8439079.9500000011</v>
      </c>
      <c r="R15" s="59">
        <v>1</v>
      </c>
      <c r="S15" s="61" t="s">
        <v>6</v>
      </c>
      <c r="T15" s="64"/>
      <c r="U15" s="63">
        <v>665000000</v>
      </c>
      <c r="V15" s="64"/>
      <c r="W15" s="67" t="s">
        <v>64</v>
      </c>
      <c r="X15" s="64"/>
      <c r="Y15" s="116">
        <f>'[2]PAGOS 17'!$R$23</f>
        <v>0</v>
      </c>
    </row>
    <row r="16" spans="1:25" ht="15.75" customHeight="1" x14ac:dyDescent="0.25">
      <c r="A16" s="59"/>
      <c r="B16" s="62"/>
      <c r="C16" s="54"/>
      <c r="D16" s="55"/>
      <c r="E16" s="54"/>
      <c r="F16" s="110"/>
      <c r="G16" s="69"/>
      <c r="H16" s="55"/>
      <c r="I16" s="54"/>
      <c r="J16" s="59"/>
      <c r="K16" s="62"/>
      <c r="L16" s="54"/>
      <c r="M16" s="55"/>
      <c r="N16" s="54"/>
      <c r="O16" s="68"/>
      <c r="P16" s="69"/>
      <c r="Q16" s="112"/>
      <c r="R16" s="59"/>
      <c r="S16" s="62"/>
      <c r="T16" s="54"/>
      <c r="U16" s="55"/>
      <c r="V16" s="54"/>
      <c r="W16" s="68"/>
      <c r="X16" s="54"/>
      <c r="Y16" s="113"/>
    </row>
    <row r="17" spans="1:25" ht="15.75" customHeight="1" x14ac:dyDescent="0.25">
      <c r="A17" s="59">
        <f>A15+1</f>
        <v>2</v>
      </c>
      <c r="B17" s="57" t="s">
        <v>7</v>
      </c>
      <c r="C17" s="54"/>
      <c r="D17" s="55">
        <v>632300000</v>
      </c>
      <c r="E17" s="54"/>
      <c r="F17" s="110"/>
      <c r="G17" s="54"/>
      <c r="H17" s="113">
        <f>'[2]PAGOS 17'!$R$25</f>
        <v>4680711.26</v>
      </c>
      <c r="I17" s="54"/>
      <c r="J17" s="59">
        <f>J15+1</f>
        <v>2</v>
      </c>
      <c r="K17" s="57" t="s">
        <v>7</v>
      </c>
      <c r="L17" s="54"/>
      <c r="M17" s="55">
        <v>632300000</v>
      </c>
      <c r="N17" s="54"/>
      <c r="O17" s="68"/>
      <c r="P17" s="54"/>
      <c r="Q17" s="112">
        <f>'[2]PAGOS 17'!$R$26</f>
        <v>8642838.4800000004</v>
      </c>
      <c r="R17" s="59">
        <f>R15+1</f>
        <v>2</v>
      </c>
      <c r="S17" s="57" t="s">
        <v>7</v>
      </c>
      <c r="T17" s="54"/>
      <c r="U17" s="55">
        <v>632300000</v>
      </c>
      <c r="V17" s="54"/>
      <c r="W17" s="68"/>
      <c r="X17" s="54"/>
      <c r="Y17" s="113">
        <f>'[2]PAGOS 17'!$R$27</f>
        <v>0</v>
      </c>
    </row>
    <row r="18" spans="1:25" ht="15.75" customHeight="1" x14ac:dyDescent="0.25">
      <c r="A18" s="59"/>
      <c r="B18" s="57"/>
      <c r="C18" s="54"/>
      <c r="D18" s="55"/>
      <c r="E18" s="54"/>
      <c r="F18" s="110"/>
      <c r="G18" s="54"/>
      <c r="H18" s="113"/>
      <c r="I18" s="54"/>
      <c r="J18" s="59"/>
      <c r="K18" s="57"/>
      <c r="L18" s="54"/>
      <c r="M18" s="55"/>
      <c r="N18" s="54"/>
      <c r="O18" s="68"/>
      <c r="P18" s="54"/>
      <c r="Q18" s="112"/>
      <c r="R18" s="59"/>
      <c r="S18" s="57"/>
      <c r="T18" s="54"/>
      <c r="U18" s="55"/>
      <c r="V18" s="54"/>
      <c r="W18" s="68"/>
      <c r="X18" s="54"/>
      <c r="Y18" s="113"/>
    </row>
    <row r="19" spans="1:25" ht="15.75" customHeight="1" x14ac:dyDescent="0.25">
      <c r="A19" s="59">
        <f t="shared" ref="A19" si="0">A17+1</f>
        <v>3</v>
      </c>
      <c r="B19" s="57" t="s">
        <v>8</v>
      </c>
      <c r="C19" s="54"/>
      <c r="D19" s="55">
        <v>409057943.31999999</v>
      </c>
      <c r="E19" s="54"/>
      <c r="F19" s="110"/>
      <c r="G19" s="54"/>
      <c r="H19" s="113">
        <f>'[2]PAGOS 17'!$R$17</f>
        <v>4415619.09</v>
      </c>
      <c r="I19" s="54"/>
      <c r="J19" s="59">
        <f t="shared" ref="J19" si="1">J17+1</f>
        <v>3</v>
      </c>
      <c r="K19" s="57" t="s">
        <v>8</v>
      </c>
      <c r="L19" s="54"/>
      <c r="M19" s="55">
        <v>409057943.31999999</v>
      </c>
      <c r="N19" s="54"/>
      <c r="O19" s="68"/>
      <c r="P19" s="54"/>
      <c r="Q19" s="112">
        <f>'[2]PAGOS 17'!$R$18</f>
        <v>5246079.2799999993</v>
      </c>
      <c r="R19" s="59">
        <f t="shared" ref="R19" si="2">R17+1</f>
        <v>3</v>
      </c>
      <c r="S19" s="57" t="s">
        <v>8</v>
      </c>
      <c r="T19" s="54"/>
      <c r="U19" s="55">
        <v>409057943.31999999</v>
      </c>
      <c r="V19" s="54"/>
      <c r="W19" s="68"/>
      <c r="X19" s="54"/>
      <c r="Y19" s="113">
        <f>'[2]PAGOS 17'!$R$19</f>
        <v>0</v>
      </c>
    </row>
    <row r="20" spans="1:25" ht="15.75" customHeight="1" x14ac:dyDescent="0.25">
      <c r="A20" s="59"/>
      <c r="B20" s="57"/>
      <c r="C20" s="54"/>
      <c r="D20" s="55"/>
      <c r="E20" s="54"/>
      <c r="F20" s="110"/>
      <c r="G20" s="54"/>
      <c r="H20" s="113"/>
      <c r="I20" s="54"/>
      <c r="J20" s="59"/>
      <c r="K20" s="57"/>
      <c r="L20" s="54"/>
      <c r="M20" s="55"/>
      <c r="N20" s="54"/>
      <c r="O20" s="68"/>
      <c r="P20" s="54"/>
      <c r="Q20" s="112"/>
      <c r="R20" s="59"/>
      <c r="S20" s="57"/>
      <c r="T20" s="54"/>
      <c r="U20" s="55"/>
      <c r="V20" s="54"/>
      <c r="W20" s="68"/>
      <c r="X20" s="54"/>
      <c r="Y20" s="113"/>
    </row>
    <row r="21" spans="1:25" ht="15.75" customHeight="1" x14ac:dyDescent="0.25">
      <c r="A21" s="59">
        <f t="shared" ref="A21" si="3">A19+1</f>
        <v>4</v>
      </c>
      <c r="B21" s="57" t="s">
        <v>7</v>
      </c>
      <c r="C21" s="54"/>
      <c r="D21" s="55">
        <v>374700000</v>
      </c>
      <c r="E21" s="54"/>
      <c r="F21" s="110"/>
      <c r="G21" s="54"/>
      <c r="H21" s="113">
        <f>'[2]PAGOS 17'!$R$29</f>
        <v>2653533.77</v>
      </c>
      <c r="I21" s="54"/>
      <c r="J21" s="59">
        <f t="shared" ref="J21" si="4">J19+1</f>
        <v>4</v>
      </c>
      <c r="K21" s="57" t="s">
        <v>7</v>
      </c>
      <c r="L21" s="54"/>
      <c r="M21" s="55">
        <v>374700000</v>
      </c>
      <c r="N21" s="54"/>
      <c r="O21" s="68"/>
      <c r="P21" s="54"/>
      <c r="Q21" s="112">
        <f>'[2]PAGOS 17'!$R$30</f>
        <v>4899696.25</v>
      </c>
      <c r="R21" s="59">
        <f t="shared" ref="R21" si="5">R19+1</f>
        <v>4</v>
      </c>
      <c r="S21" s="57" t="s">
        <v>7</v>
      </c>
      <c r="T21" s="54"/>
      <c r="U21" s="55">
        <v>374700000</v>
      </c>
      <c r="V21" s="54"/>
      <c r="W21" s="68"/>
      <c r="X21" s="54"/>
      <c r="Y21" s="113">
        <f>'[2]PAGOS 17'!$R$31</f>
        <v>0</v>
      </c>
    </row>
    <row r="22" spans="1:25" ht="15.75" customHeight="1" x14ac:dyDescent="0.25">
      <c r="A22" s="59"/>
      <c r="B22" s="57"/>
      <c r="C22" s="54"/>
      <c r="D22" s="55"/>
      <c r="E22" s="54"/>
      <c r="F22" s="110"/>
      <c r="G22" s="54"/>
      <c r="H22" s="113"/>
      <c r="I22" s="54"/>
      <c r="J22" s="59"/>
      <c r="K22" s="57"/>
      <c r="L22" s="54"/>
      <c r="M22" s="55"/>
      <c r="N22" s="54"/>
      <c r="O22" s="68"/>
      <c r="P22" s="54"/>
      <c r="Q22" s="112"/>
      <c r="R22" s="59"/>
      <c r="S22" s="57"/>
      <c r="T22" s="54"/>
      <c r="U22" s="55"/>
      <c r="V22" s="54"/>
      <c r="W22" s="68"/>
      <c r="X22" s="54"/>
      <c r="Y22" s="113"/>
    </row>
    <row r="23" spans="1:25" ht="15.75" customHeight="1" x14ac:dyDescent="0.25">
      <c r="A23" s="59">
        <f t="shared" ref="A23" si="6">A21+1</f>
        <v>5</v>
      </c>
      <c r="B23" s="57" t="s">
        <v>7</v>
      </c>
      <c r="C23" s="54"/>
      <c r="D23" s="55">
        <v>153170629</v>
      </c>
      <c r="E23" s="54"/>
      <c r="F23" s="110"/>
      <c r="G23" s="54"/>
      <c r="H23" s="113">
        <f>'[2]PAGOS 17'!$R$41</f>
        <v>321115.34999999998</v>
      </c>
      <c r="I23" s="54"/>
      <c r="J23" s="59">
        <f t="shared" ref="J23" si="7">J21+1</f>
        <v>5</v>
      </c>
      <c r="K23" s="57" t="s">
        <v>7</v>
      </c>
      <c r="L23" s="54"/>
      <c r="M23" s="55">
        <v>153170629</v>
      </c>
      <c r="N23" s="54"/>
      <c r="O23" s="68"/>
      <c r="P23" s="54"/>
      <c r="Q23" s="112">
        <f>'[2]PAGOS 17'!$R$42</f>
        <v>2792991.89</v>
      </c>
      <c r="R23" s="59">
        <f t="shared" ref="R23" si="8">R21+1</f>
        <v>5</v>
      </c>
      <c r="S23" s="57" t="s">
        <v>7</v>
      </c>
      <c r="T23" s="54"/>
      <c r="U23" s="55">
        <v>153170629</v>
      </c>
      <c r="V23" s="54"/>
      <c r="W23" s="68"/>
      <c r="X23" s="54"/>
      <c r="Y23" s="113">
        <f>'[2]PAGOS 17'!$R$43</f>
        <v>0</v>
      </c>
    </row>
    <row r="24" spans="1:25" ht="15.75" customHeight="1" x14ac:dyDescent="0.25">
      <c r="A24" s="59"/>
      <c r="B24" s="57"/>
      <c r="C24" s="54"/>
      <c r="D24" s="55"/>
      <c r="E24" s="54"/>
      <c r="F24" s="110"/>
      <c r="G24" s="54"/>
      <c r="H24" s="113"/>
      <c r="I24" s="54"/>
      <c r="J24" s="59"/>
      <c r="K24" s="57"/>
      <c r="L24" s="54"/>
      <c r="M24" s="55"/>
      <c r="N24" s="54"/>
      <c r="O24" s="68"/>
      <c r="P24" s="54"/>
      <c r="Q24" s="112"/>
      <c r="R24" s="59"/>
      <c r="S24" s="57"/>
      <c r="T24" s="54"/>
      <c r="U24" s="55"/>
      <c r="V24" s="54"/>
      <c r="W24" s="68"/>
      <c r="X24" s="54"/>
      <c r="Y24" s="113"/>
    </row>
    <row r="25" spans="1:25" ht="15.75" customHeight="1" x14ac:dyDescent="0.25">
      <c r="A25" s="59">
        <f t="shared" ref="A25" si="9">A23+1</f>
        <v>6</v>
      </c>
      <c r="B25" s="57" t="s">
        <v>9</v>
      </c>
      <c r="C25" s="54"/>
      <c r="D25" s="55">
        <v>2191682494.4400001</v>
      </c>
      <c r="E25" s="54"/>
      <c r="F25" s="110"/>
      <c r="G25" s="54"/>
      <c r="H25" s="113">
        <f>'[2]PAGOS 17'!$R$53</f>
        <v>6632395.2300000004</v>
      </c>
      <c r="I25" s="54"/>
      <c r="J25" s="59">
        <f t="shared" ref="J25" si="10">J23+1</f>
        <v>6</v>
      </c>
      <c r="K25" s="57" t="s">
        <v>9</v>
      </c>
      <c r="L25" s="54"/>
      <c r="M25" s="55">
        <v>2191682494.4400001</v>
      </c>
      <c r="N25" s="54"/>
      <c r="O25" s="68"/>
      <c r="P25" s="54"/>
      <c r="Q25" s="112">
        <f>'[2]PAGOS 17'!$R$54</f>
        <v>42718141.900000006</v>
      </c>
      <c r="R25" s="59">
        <f t="shared" ref="R25" si="11">R23+1</f>
        <v>6</v>
      </c>
      <c r="S25" s="57" t="s">
        <v>9</v>
      </c>
      <c r="T25" s="54"/>
      <c r="U25" s="55">
        <v>2191682494.4400001</v>
      </c>
      <c r="V25" s="54"/>
      <c r="W25" s="68"/>
      <c r="X25" s="54"/>
      <c r="Y25" s="113">
        <f>'[2]PAGOS 17'!$R$55</f>
        <v>75145.83</v>
      </c>
    </row>
    <row r="26" spans="1:25" ht="15.75" customHeight="1" x14ac:dyDescent="0.25">
      <c r="A26" s="59"/>
      <c r="B26" s="57"/>
      <c r="C26" s="54"/>
      <c r="D26" s="55"/>
      <c r="E26" s="54"/>
      <c r="F26" s="110"/>
      <c r="G26" s="54"/>
      <c r="H26" s="113"/>
      <c r="I26" s="54"/>
      <c r="J26" s="59"/>
      <c r="K26" s="57"/>
      <c r="L26" s="54"/>
      <c r="M26" s="55"/>
      <c r="N26" s="54"/>
      <c r="O26" s="68"/>
      <c r="P26" s="54"/>
      <c r="Q26" s="112"/>
      <c r="R26" s="59"/>
      <c r="S26" s="57"/>
      <c r="T26" s="54"/>
      <c r="U26" s="55"/>
      <c r="V26" s="54"/>
      <c r="W26" s="68"/>
      <c r="X26" s="54"/>
      <c r="Y26" s="113"/>
    </row>
    <row r="27" spans="1:25" ht="15.75" customHeight="1" x14ac:dyDescent="0.25">
      <c r="A27" s="59">
        <f t="shared" ref="A27" si="12">A25+1</f>
        <v>7</v>
      </c>
      <c r="B27" s="57" t="s">
        <v>7</v>
      </c>
      <c r="C27" s="54"/>
      <c r="D27" s="55">
        <v>249553564</v>
      </c>
      <c r="E27" s="54"/>
      <c r="F27" s="110"/>
      <c r="G27" s="54"/>
      <c r="H27" s="113">
        <f>'[2]PAGOS 17'!$R$45</f>
        <v>493018.58</v>
      </c>
      <c r="I27" s="54"/>
      <c r="J27" s="59">
        <f t="shared" ref="J27" si="13">J25+1</f>
        <v>7</v>
      </c>
      <c r="K27" s="57" t="s">
        <v>7</v>
      </c>
      <c r="L27" s="54"/>
      <c r="M27" s="55">
        <v>249553564</v>
      </c>
      <c r="N27" s="54"/>
      <c r="O27" s="68"/>
      <c r="P27" s="54"/>
      <c r="Q27" s="112">
        <f>'[2]PAGOS 17'!$R$46</f>
        <v>4290386.2</v>
      </c>
      <c r="R27" s="59">
        <f t="shared" ref="R27" si="14">R25+1</f>
        <v>7</v>
      </c>
      <c r="S27" s="57" t="s">
        <v>7</v>
      </c>
      <c r="T27" s="54"/>
      <c r="U27" s="55">
        <v>249553564</v>
      </c>
      <c r="V27" s="54"/>
      <c r="W27" s="68"/>
      <c r="X27" s="54"/>
      <c r="Y27" s="113">
        <f>'[2]PAGOS 17'!$R$47</f>
        <v>0</v>
      </c>
    </row>
    <row r="28" spans="1:25" ht="15.75" customHeight="1" x14ac:dyDescent="0.25">
      <c r="A28" s="59"/>
      <c r="B28" s="57"/>
      <c r="C28" s="54"/>
      <c r="D28" s="55"/>
      <c r="E28" s="54"/>
      <c r="F28" s="110"/>
      <c r="G28" s="54"/>
      <c r="H28" s="113"/>
      <c r="I28" s="54"/>
      <c r="J28" s="59"/>
      <c r="K28" s="57"/>
      <c r="L28" s="54"/>
      <c r="M28" s="55"/>
      <c r="N28" s="54"/>
      <c r="O28" s="68"/>
      <c r="P28" s="54"/>
      <c r="Q28" s="112"/>
      <c r="R28" s="59"/>
      <c r="S28" s="57"/>
      <c r="T28" s="54"/>
      <c r="U28" s="55"/>
      <c r="V28" s="54"/>
      <c r="W28" s="68"/>
      <c r="X28" s="54"/>
      <c r="Y28" s="113"/>
    </row>
    <row r="29" spans="1:25" ht="15.75" customHeight="1" x14ac:dyDescent="0.25">
      <c r="A29" s="59">
        <f t="shared" ref="A29" si="15">A27+1</f>
        <v>8</v>
      </c>
      <c r="B29" s="57" t="s">
        <v>9</v>
      </c>
      <c r="C29" s="54"/>
      <c r="D29" s="58">
        <v>490326868.06999999</v>
      </c>
      <c r="E29" s="54"/>
      <c r="F29" s="110"/>
      <c r="G29" s="54"/>
      <c r="H29" s="113">
        <f>'[2]PAGOS 17'!$R$57</f>
        <v>1484221.77</v>
      </c>
      <c r="I29" s="54"/>
      <c r="J29" s="59">
        <f t="shared" ref="J29" si="16">J27+1</f>
        <v>8</v>
      </c>
      <c r="K29" s="57" t="s">
        <v>9</v>
      </c>
      <c r="L29" s="54"/>
      <c r="M29" s="58">
        <v>490326868.06999999</v>
      </c>
      <c r="N29" s="54"/>
      <c r="O29" s="68"/>
      <c r="P29" s="54"/>
      <c r="Q29" s="112">
        <f>'[2]PAGOS 17'!$R$58</f>
        <v>9438722.6600000001</v>
      </c>
      <c r="R29" s="59">
        <f t="shared" ref="R29" si="17">R27+1</f>
        <v>8</v>
      </c>
      <c r="S29" s="57" t="s">
        <v>9</v>
      </c>
      <c r="T29" s="54"/>
      <c r="U29" s="58">
        <v>490326868.06999999</v>
      </c>
      <c r="V29" s="54"/>
      <c r="W29" s="68"/>
      <c r="X29" s="54"/>
      <c r="Y29" s="113">
        <f>'[2]PAGOS 17'!$R$59</f>
        <v>0</v>
      </c>
    </row>
    <row r="30" spans="1:25" ht="15.75" customHeight="1" x14ac:dyDescent="0.25">
      <c r="A30" s="59"/>
      <c r="B30" s="57"/>
      <c r="C30" s="54"/>
      <c r="D30" s="58"/>
      <c r="E30" s="54"/>
      <c r="F30" s="110"/>
      <c r="G30" s="54"/>
      <c r="H30" s="113"/>
      <c r="I30" s="54"/>
      <c r="J30" s="59"/>
      <c r="K30" s="57"/>
      <c r="L30" s="54"/>
      <c r="M30" s="58"/>
      <c r="N30" s="54"/>
      <c r="O30" s="68"/>
      <c r="P30" s="54"/>
      <c r="Q30" s="112"/>
      <c r="R30" s="59"/>
      <c r="S30" s="57"/>
      <c r="T30" s="54"/>
      <c r="U30" s="58"/>
      <c r="V30" s="54"/>
      <c r="W30" s="68"/>
      <c r="X30" s="54"/>
      <c r="Y30" s="113"/>
    </row>
    <row r="31" spans="1:25" ht="15" customHeight="1" x14ac:dyDescent="0.25">
      <c r="A31" s="59">
        <f t="shared" ref="A31" si="18">A29+1</f>
        <v>9</v>
      </c>
      <c r="B31" s="60" t="s">
        <v>7</v>
      </c>
      <c r="C31" s="54"/>
      <c r="D31" s="65">
        <v>949001040.55999994</v>
      </c>
      <c r="E31" s="54"/>
      <c r="F31" s="110"/>
      <c r="G31" s="54"/>
      <c r="H31" s="113">
        <f>'[2]PAGOS 17'!$R$49</f>
        <v>2004191.6600000001</v>
      </c>
      <c r="I31" s="54"/>
      <c r="J31" s="59">
        <f t="shared" ref="J31" si="19">J29+1</f>
        <v>9</v>
      </c>
      <c r="K31" s="60" t="s">
        <v>7</v>
      </c>
      <c r="L31" s="54"/>
      <c r="M31" s="65">
        <v>949001040.55999994</v>
      </c>
      <c r="N31" s="54"/>
      <c r="O31" s="68"/>
      <c r="P31" s="54"/>
      <c r="Q31" s="112">
        <f>'[2]PAGOS 17'!$R$50</f>
        <v>17206900.780000001</v>
      </c>
      <c r="R31" s="59">
        <f t="shared" ref="R31" si="20">R29+1</f>
        <v>9</v>
      </c>
      <c r="S31" s="60" t="s">
        <v>7</v>
      </c>
      <c r="T31" s="54"/>
      <c r="U31" s="65">
        <v>949001040.55999994</v>
      </c>
      <c r="V31" s="54"/>
      <c r="W31" s="68"/>
      <c r="X31" s="54"/>
      <c r="Y31" s="113">
        <f>'[2]PAGOS 17'!$R$51</f>
        <v>0</v>
      </c>
    </row>
    <row r="32" spans="1:25" ht="15" customHeight="1" x14ac:dyDescent="0.25">
      <c r="A32" s="59"/>
      <c r="B32" s="60"/>
      <c r="C32" s="54"/>
      <c r="D32" s="65"/>
      <c r="E32" s="54"/>
      <c r="F32" s="110"/>
      <c r="G32" s="54"/>
      <c r="H32" s="113"/>
      <c r="I32" s="54"/>
      <c r="J32" s="59"/>
      <c r="K32" s="60"/>
      <c r="L32" s="54"/>
      <c r="M32" s="65"/>
      <c r="N32" s="54"/>
      <c r="O32" s="68"/>
      <c r="P32" s="54"/>
      <c r="Q32" s="112"/>
      <c r="R32" s="59"/>
      <c r="S32" s="60"/>
      <c r="T32" s="54"/>
      <c r="U32" s="65"/>
      <c r="V32" s="54"/>
      <c r="W32" s="68"/>
      <c r="X32" s="54"/>
      <c r="Y32" s="113"/>
    </row>
    <row r="33" spans="1:25" ht="15.75" customHeight="1" x14ac:dyDescent="0.25">
      <c r="A33" s="59">
        <f t="shared" ref="A33" si="21">A31+1</f>
        <v>10</v>
      </c>
      <c r="B33" s="60" t="s">
        <v>10</v>
      </c>
      <c r="C33" s="54"/>
      <c r="D33" s="55">
        <v>100000000</v>
      </c>
      <c r="E33" s="54"/>
      <c r="F33" s="110"/>
      <c r="G33" s="54"/>
      <c r="H33" s="113">
        <f>'[2]PAGOS 17'!$R$13</f>
        <v>2777777.7600000002</v>
      </c>
      <c r="I33" s="54"/>
      <c r="J33" s="59">
        <f t="shared" ref="J33" si="22">J31+1</f>
        <v>10</v>
      </c>
      <c r="K33" s="60" t="s">
        <v>10</v>
      </c>
      <c r="L33" s="54"/>
      <c r="M33" s="55">
        <v>100000000</v>
      </c>
      <c r="N33" s="54"/>
      <c r="O33" s="68"/>
      <c r="P33" s="54"/>
      <c r="Q33" s="112">
        <f>'[2]PAGOS 17'!$R$14</f>
        <v>798849.8</v>
      </c>
      <c r="R33" s="59">
        <f t="shared" ref="R33" si="23">R31+1</f>
        <v>10</v>
      </c>
      <c r="S33" s="60" t="s">
        <v>10</v>
      </c>
      <c r="T33" s="54"/>
      <c r="U33" s="55">
        <v>100000000</v>
      </c>
      <c r="V33" s="54"/>
      <c r="W33" s="68"/>
      <c r="X33" s="54"/>
      <c r="Y33" s="113">
        <f>'[2]PAGOS 17'!$R$15</f>
        <v>0</v>
      </c>
    </row>
    <row r="34" spans="1:25" ht="15.75" customHeight="1" x14ac:dyDescent="0.25">
      <c r="A34" s="59"/>
      <c r="B34" s="60"/>
      <c r="C34" s="54"/>
      <c r="D34" s="55"/>
      <c r="E34" s="54"/>
      <c r="F34" s="110"/>
      <c r="G34" s="54"/>
      <c r="H34" s="113"/>
      <c r="I34" s="54"/>
      <c r="J34" s="59"/>
      <c r="K34" s="60"/>
      <c r="L34" s="54"/>
      <c r="M34" s="55"/>
      <c r="N34" s="54"/>
      <c r="O34" s="68"/>
      <c r="P34" s="54"/>
      <c r="Q34" s="112"/>
      <c r="R34" s="59"/>
      <c r="S34" s="60"/>
      <c r="T34" s="54"/>
      <c r="U34" s="55"/>
      <c r="V34" s="54"/>
      <c r="W34" s="68"/>
      <c r="X34" s="54"/>
      <c r="Y34" s="113"/>
    </row>
    <row r="35" spans="1:25" ht="15" customHeight="1" x14ac:dyDescent="0.25">
      <c r="A35" s="59">
        <f t="shared" ref="A35" si="24">A33+1</f>
        <v>11</v>
      </c>
      <c r="B35" s="60" t="s">
        <v>11</v>
      </c>
      <c r="C35" s="54"/>
      <c r="D35" s="55">
        <v>500000000</v>
      </c>
      <c r="E35" s="54"/>
      <c r="F35" s="110"/>
      <c r="G35" s="54"/>
      <c r="H35" s="113">
        <f>'[2]PAGOS 17'!$R$33</f>
        <v>1087876.19</v>
      </c>
      <c r="I35" s="54"/>
      <c r="J35" s="59">
        <f t="shared" ref="J35" si="25">J33+1</f>
        <v>11</v>
      </c>
      <c r="K35" s="60" t="s">
        <v>11</v>
      </c>
      <c r="L35" s="54"/>
      <c r="M35" s="55">
        <v>500000000</v>
      </c>
      <c r="N35" s="54"/>
      <c r="O35" s="68"/>
      <c r="P35" s="54"/>
      <c r="Q35" s="112">
        <f>'[2]PAGOS 17'!$R$34</f>
        <v>9291166.3500000015</v>
      </c>
      <c r="R35" s="59">
        <f t="shared" ref="R35" si="26">R33+1</f>
        <v>11</v>
      </c>
      <c r="S35" s="60" t="s">
        <v>11</v>
      </c>
      <c r="T35" s="54"/>
      <c r="U35" s="55">
        <v>500000000</v>
      </c>
      <c r="V35" s="54"/>
      <c r="W35" s="68"/>
      <c r="X35" s="54"/>
      <c r="Y35" s="113">
        <f>'[2]PAGOS 17'!$R$35</f>
        <v>336585.36</v>
      </c>
    </row>
    <row r="36" spans="1:25" ht="15" customHeight="1" x14ac:dyDescent="0.25">
      <c r="A36" s="59"/>
      <c r="B36" s="60"/>
      <c r="C36" s="54"/>
      <c r="D36" s="55"/>
      <c r="E36" s="54"/>
      <c r="F36" s="110"/>
      <c r="G36" s="54"/>
      <c r="H36" s="113"/>
      <c r="I36" s="54"/>
      <c r="J36" s="59"/>
      <c r="K36" s="60"/>
      <c r="L36" s="54"/>
      <c r="M36" s="55"/>
      <c r="N36" s="54"/>
      <c r="O36" s="68"/>
      <c r="P36" s="54"/>
      <c r="Q36" s="112"/>
      <c r="R36" s="59"/>
      <c r="S36" s="60"/>
      <c r="T36" s="54"/>
      <c r="U36" s="55"/>
      <c r="V36" s="54"/>
      <c r="W36" s="68"/>
      <c r="X36" s="54"/>
      <c r="Y36" s="113"/>
    </row>
    <row r="37" spans="1:25" ht="15" customHeight="1" x14ac:dyDescent="0.25">
      <c r="A37" s="59">
        <f t="shared" ref="A37" si="27">A35+1</f>
        <v>12</v>
      </c>
      <c r="B37" s="60" t="s">
        <v>7</v>
      </c>
      <c r="C37" s="54"/>
      <c r="D37" s="55">
        <v>1400000000</v>
      </c>
      <c r="E37" s="54"/>
      <c r="F37" s="110"/>
      <c r="G37" s="54"/>
      <c r="H37" s="113">
        <f>'[2]PAGOS 17'!$R$37</f>
        <v>3134440.0300000003</v>
      </c>
      <c r="I37" s="54"/>
      <c r="J37" s="59">
        <f t="shared" ref="J37" si="28">J35+1</f>
        <v>12</v>
      </c>
      <c r="K37" s="60" t="s">
        <v>7</v>
      </c>
      <c r="L37" s="54"/>
      <c r="M37" s="55">
        <v>1400000000</v>
      </c>
      <c r="N37" s="54"/>
      <c r="O37" s="68"/>
      <c r="P37" s="54"/>
      <c r="Q37" s="112">
        <f>'[2]PAGOS 17'!$R$38</f>
        <v>27278413.030000001</v>
      </c>
      <c r="R37" s="59">
        <f t="shared" ref="R37" si="29">R35+1</f>
        <v>12</v>
      </c>
      <c r="S37" s="60" t="s">
        <v>7</v>
      </c>
      <c r="T37" s="54"/>
      <c r="U37" s="55">
        <v>1400000000</v>
      </c>
      <c r="V37" s="54"/>
      <c r="W37" s="68"/>
      <c r="X37" s="54"/>
      <c r="Y37" s="113">
        <f>'[2]PAGOS 17'!$R$39</f>
        <v>0</v>
      </c>
    </row>
    <row r="38" spans="1:25" ht="15" customHeight="1" x14ac:dyDescent="0.25">
      <c r="A38" s="59"/>
      <c r="B38" s="60"/>
      <c r="C38" s="54"/>
      <c r="D38" s="55"/>
      <c r="E38" s="54"/>
      <c r="F38" s="110"/>
      <c r="G38" s="54"/>
      <c r="H38" s="113"/>
      <c r="I38" s="54"/>
      <c r="J38" s="59"/>
      <c r="K38" s="60"/>
      <c r="L38" s="54"/>
      <c r="M38" s="55"/>
      <c r="N38" s="54"/>
      <c r="O38" s="68"/>
      <c r="P38" s="54"/>
      <c r="Q38" s="112"/>
      <c r="R38" s="59"/>
      <c r="S38" s="60"/>
      <c r="T38" s="54"/>
      <c r="U38" s="55"/>
      <c r="V38" s="54"/>
      <c r="W38" s="68"/>
      <c r="X38" s="54"/>
      <c r="Y38" s="113"/>
    </row>
    <row r="39" spans="1:25" ht="15" customHeight="1" x14ac:dyDescent="0.25">
      <c r="A39" s="59">
        <f t="shared" ref="A39" si="30">A37+1</f>
        <v>13</v>
      </c>
      <c r="B39" s="60" t="s">
        <v>7</v>
      </c>
      <c r="C39" s="54"/>
      <c r="D39" s="55">
        <v>610000000</v>
      </c>
      <c r="E39" s="54"/>
      <c r="F39" s="110"/>
      <c r="G39" s="54"/>
      <c r="H39" s="113">
        <f>'[2]PAGOS 17'!$R$61</f>
        <v>157962.21000000002</v>
      </c>
      <c r="I39" s="54"/>
      <c r="J39" s="59">
        <f t="shared" ref="J39" si="31">J37+1</f>
        <v>13</v>
      </c>
      <c r="K39" s="60" t="s">
        <v>7</v>
      </c>
      <c r="L39" s="54"/>
      <c r="M39" s="55">
        <v>610000000</v>
      </c>
      <c r="N39" s="54"/>
      <c r="O39" s="68"/>
      <c r="P39" s="54"/>
      <c r="Q39" s="112">
        <f>'[2]PAGOS 17'!$R$62</f>
        <v>12060129.93</v>
      </c>
      <c r="R39" s="59">
        <f t="shared" ref="R39" si="32">R37+1</f>
        <v>13</v>
      </c>
      <c r="S39" s="60" t="s">
        <v>7</v>
      </c>
      <c r="T39" s="54"/>
      <c r="U39" s="55">
        <v>610000000</v>
      </c>
      <c r="V39" s="54"/>
      <c r="W39" s="68"/>
      <c r="X39" s="54"/>
      <c r="Y39" s="113">
        <f>'[2]PAGOS 17'!$R$63</f>
        <v>0</v>
      </c>
    </row>
    <row r="40" spans="1:25" ht="15" customHeight="1" x14ac:dyDescent="0.25">
      <c r="A40" s="59"/>
      <c r="B40" s="60"/>
      <c r="C40" s="54"/>
      <c r="D40" s="55"/>
      <c r="E40" s="54"/>
      <c r="F40" s="110"/>
      <c r="G40" s="54"/>
      <c r="H40" s="113"/>
      <c r="I40" s="54"/>
      <c r="J40" s="59"/>
      <c r="K40" s="60"/>
      <c r="L40" s="54"/>
      <c r="M40" s="55"/>
      <c r="N40" s="54"/>
      <c r="O40" s="68"/>
      <c r="P40" s="54"/>
      <c r="Q40" s="112"/>
      <c r="R40" s="59"/>
      <c r="S40" s="60"/>
      <c r="T40" s="54"/>
      <c r="U40" s="55"/>
      <c r="V40" s="54"/>
      <c r="W40" s="68"/>
      <c r="X40" s="54"/>
      <c r="Y40" s="113"/>
    </row>
    <row r="41" spans="1:25" ht="15" customHeight="1" x14ac:dyDescent="0.25">
      <c r="A41" s="59">
        <f t="shared" ref="A41" si="33">A39+1</f>
        <v>14</v>
      </c>
      <c r="B41" s="114" t="s">
        <v>8</v>
      </c>
      <c r="C41" s="69"/>
      <c r="D41" s="112">
        <v>1355000000</v>
      </c>
      <c r="E41" s="69"/>
      <c r="F41" s="110"/>
      <c r="G41" s="69"/>
      <c r="H41" s="113">
        <f>'[2]PAGOS 17'!$R$65</f>
        <v>3234055.8999999994</v>
      </c>
      <c r="I41" s="54"/>
      <c r="J41" s="59">
        <f t="shared" ref="J41" si="34">J39+1</f>
        <v>14</v>
      </c>
      <c r="K41" s="114" t="s">
        <v>8</v>
      </c>
      <c r="L41" s="69"/>
      <c r="M41" s="112">
        <v>1355000000</v>
      </c>
      <c r="N41" s="54"/>
      <c r="O41" s="68"/>
      <c r="P41" s="54"/>
      <c r="Q41" s="112">
        <f>'[2]PAGOS 17'!$R$66</f>
        <v>26338685.959999997</v>
      </c>
      <c r="R41" s="59">
        <f t="shared" ref="R41" si="35">R39+1</f>
        <v>14</v>
      </c>
      <c r="S41" s="114" t="s">
        <v>8</v>
      </c>
      <c r="T41" s="69"/>
      <c r="U41" s="112">
        <v>1355000000</v>
      </c>
      <c r="V41" s="54"/>
      <c r="W41" s="68"/>
      <c r="X41" s="54"/>
      <c r="Y41" s="113">
        <f>'[2]PAGOS 17'!$R$67</f>
        <v>0</v>
      </c>
    </row>
    <row r="42" spans="1:25" ht="15" customHeight="1" x14ac:dyDescent="0.25">
      <c r="A42" s="59"/>
      <c r="B42" s="114"/>
      <c r="C42" s="69"/>
      <c r="D42" s="112"/>
      <c r="E42" s="69"/>
      <c r="F42" s="110"/>
      <c r="G42" s="69"/>
      <c r="H42" s="113"/>
      <c r="I42" s="54"/>
      <c r="J42" s="59"/>
      <c r="K42" s="114"/>
      <c r="L42" s="69"/>
      <c r="M42" s="112"/>
      <c r="N42" s="54"/>
      <c r="O42" s="68"/>
      <c r="P42" s="54"/>
      <c r="Q42" s="112"/>
      <c r="R42" s="59"/>
      <c r="S42" s="114"/>
      <c r="T42" s="69"/>
      <c r="U42" s="112"/>
      <c r="V42" s="54"/>
      <c r="W42" s="68"/>
      <c r="X42" s="54"/>
      <c r="Y42" s="113"/>
    </row>
    <row r="43" spans="1:25" ht="15" customHeight="1" x14ac:dyDescent="0.25">
      <c r="A43" s="59">
        <f t="shared" ref="A43" si="36">A41+1</f>
        <v>15</v>
      </c>
      <c r="B43" s="60" t="s">
        <v>82</v>
      </c>
      <c r="C43" s="69"/>
      <c r="D43" s="112">
        <v>535000000</v>
      </c>
      <c r="E43" s="69"/>
      <c r="F43" s="110"/>
      <c r="G43" s="69"/>
      <c r="H43" s="111">
        <f>'[2]PAGOS 17'!$R$69</f>
        <v>0</v>
      </c>
      <c r="J43" s="59">
        <f t="shared" ref="J43" si="37">J41+1</f>
        <v>15</v>
      </c>
      <c r="K43" s="60" t="s">
        <v>82</v>
      </c>
      <c r="L43" s="69"/>
      <c r="M43" s="112">
        <v>535000000</v>
      </c>
      <c r="N43" s="54"/>
      <c r="O43" s="68"/>
      <c r="P43" s="54"/>
      <c r="Q43" s="112">
        <f>'[2]PAGOS 17'!$R$70</f>
        <v>10361637.76</v>
      </c>
      <c r="R43" s="59">
        <f t="shared" ref="R43" si="38">R41+1</f>
        <v>15</v>
      </c>
      <c r="S43" s="60" t="s">
        <v>82</v>
      </c>
      <c r="T43" s="69"/>
      <c r="U43" s="112">
        <v>535000000</v>
      </c>
      <c r="V43" s="54"/>
      <c r="W43" s="68"/>
      <c r="X43" s="54"/>
      <c r="Y43" s="113">
        <f>'[2]PAGOS 17'!$R$71</f>
        <v>0</v>
      </c>
    </row>
    <row r="44" spans="1:25" ht="15" customHeight="1" x14ac:dyDescent="0.25">
      <c r="A44" s="59"/>
      <c r="B44" s="60"/>
      <c r="C44" s="69"/>
      <c r="D44" s="112"/>
      <c r="E44" s="54"/>
      <c r="F44" s="110"/>
      <c r="G44" s="69"/>
      <c r="H44" s="111"/>
      <c r="J44" s="59"/>
      <c r="K44" s="60"/>
      <c r="L44" s="69"/>
      <c r="M44" s="112"/>
      <c r="N44" s="54"/>
      <c r="O44" s="68"/>
      <c r="P44" s="54"/>
      <c r="Q44" s="112"/>
      <c r="R44" s="59"/>
      <c r="S44" s="60"/>
      <c r="T44" s="69"/>
      <c r="U44" s="112"/>
      <c r="V44" s="54"/>
      <c r="W44" s="68"/>
      <c r="X44" s="54"/>
      <c r="Y44" s="113"/>
    </row>
    <row r="45" spans="1:25" ht="15" customHeight="1" x14ac:dyDescent="0.25">
      <c r="A45" s="59">
        <f t="shared" ref="A45" si="39">A43+1</f>
        <v>16</v>
      </c>
      <c r="B45" s="60" t="s">
        <v>9</v>
      </c>
      <c r="C45" s="114"/>
      <c r="D45" s="112">
        <v>735000000</v>
      </c>
      <c r="E45" s="94">
        <v>735000000</v>
      </c>
      <c r="F45" s="110"/>
      <c r="G45" s="54"/>
      <c r="H45" s="111">
        <f>'[2]PAGOS 17'!$R$73</f>
        <v>0</v>
      </c>
      <c r="J45" s="59">
        <f t="shared" ref="J45" si="40">J43+1</f>
        <v>16</v>
      </c>
      <c r="K45" s="60" t="s">
        <v>9</v>
      </c>
      <c r="L45" s="114"/>
      <c r="M45" s="112">
        <v>735000000</v>
      </c>
      <c r="N45" s="54"/>
      <c r="O45" s="68"/>
      <c r="P45" s="54"/>
      <c r="Q45" s="112">
        <f>'[2]PAGOS 17'!$R$74</f>
        <v>14343014.58</v>
      </c>
      <c r="R45" s="59">
        <f t="shared" ref="R45" si="41">R43+1</f>
        <v>16</v>
      </c>
      <c r="S45" s="60" t="s">
        <v>9</v>
      </c>
      <c r="T45" s="114"/>
      <c r="U45" s="112">
        <v>735000000</v>
      </c>
      <c r="V45" s="54"/>
      <c r="W45" s="68"/>
      <c r="X45" s="54"/>
      <c r="Y45" s="113">
        <f>'[2]PAGOS 17'!$R$75</f>
        <v>410620</v>
      </c>
    </row>
    <row r="46" spans="1:25" ht="15" customHeight="1" x14ac:dyDescent="0.25">
      <c r="A46" s="59"/>
      <c r="B46" s="60"/>
      <c r="C46" s="114"/>
      <c r="D46" s="112"/>
      <c r="E46" s="94"/>
      <c r="F46" s="110"/>
      <c r="G46" s="54"/>
      <c r="H46" s="111"/>
      <c r="J46" s="59"/>
      <c r="K46" s="60"/>
      <c r="L46" s="114"/>
      <c r="M46" s="112"/>
      <c r="N46" s="54"/>
      <c r="O46" s="68"/>
      <c r="P46" s="54"/>
      <c r="Q46" s="112"/>
      <c r="R46" s="59"/>
      <c r="S46" s="60"/>
      <c r="T46" s="114"/>
      <c r="U46" s="112"/>
      <c r="V46" s="54"/>
      <c r="W46" s="68"/>
      <c r="X46" s="54"/>
      <c r="Y46" s="113"/>
    </row>
    <row r="47" spans="1:25" ht="15" customHeight="1" x14ac:dyDescent="0.25">
      <c r="A47" s="59">
        <f t="shared" ref="A47" si="42">A45+1</f>
        <v>17</v>
      </c>
      <c r="B47" s="62" t="s">
        <v>30</v>
      </c>
      <c r="C47" s="69"/>
      <c r="D47" s="112">
        <v>389179937</v>
      </c>
      <c r="E47" s="54"/>
      <c r="F47" s="110"/>
      <c r="G47" s="54"/>
      <c r="H47" s="113">
        <f>'[2]PAGOS 17'!$R$82</f>
        <v>4142524.48</v>
      </c>
      <c r="J47" s="59">
        <f t="shared" ref="J47" si="43">J45+1</f>
        <v>17</v>
      </c>
      <c r="K47" s="62" t="s">
        <v>30</v>
      </c>
      <c r="L47" s="69"/>
      <c r="M47" s="112">
        <v>389179937</v>
      </c>
      <c r="N47" s="54"/>
      <c r="O47" s="68"/>
      <c r="P47" s="54"/>
      <c r="Q47" s="112">
        <f>'[2]PAGOS 17'!$R$83</f>
        <v>5150202.01</v>
      </c>
      <c r="R47" s="59">
        <f t="shared" ref="R47" si="44">R45+1</f>
        <v>17</v>
      </c>
      <c r="S47" s="62" t="s">
        <v>30</v>
      </c>
      <c r="T47" s="69"/>
      <c r="U47" s="112">
        <v>389179937</v>
      </c>
      <c r="V47" s="54"/>
      <c r="W47" s="68"/>
      <c r="X47" s="54"/>
      <c r="Y47" s="113">
        <f>'[2]PAGOS 17'!$R$84</f>
        <v>0</v>
      </c>
    </row>
    <row r="48" spans="1:25" ht="15" customHeight="1" x14ac:dyDescent="0.25">
      <c r="A48" s="59"/>
      <c r="B48" s="62"/>
      <c r="C48" s="54"/>
      <c r="D48" s="55"/>
      <c r="E48" s="54"/>
      <c r="F48" s="110"/>
      <c r="G48" s="54"/>
      <c r="H48" s="113"/>
      <c r="J48" s="59"/>
      <c r="K48" s="62"/>
      <c r="L48" s="54"/>
      <c r="M48" s="55"/>
      <c r="N48" s="54"/>
      <c r="O48" s="68"/>
      <c r="P48" s="54"/>
      <c r="Q48" s="112"/>
      <c r="R48" s="59"/>
      <c r="S48" s="62"/>
      <c r="T48" s="54"/>
      <c r="U48" s="112"/>
      <c r="V48" s="54"/>
      <c r="W48" s="68"/>
      <c r="X48" s="54"/>
      <c r="Y48" s="113"/>
    </row>
    <row r="49" spans="1:25" ht="15" customHeight="1" x14ac:dyDescent="0.25">
      <c r="A49" s="59">
        <f t="shared" ref="A49" si="45">A47+1</f>
        <v>18</v>
      </c>
      <c r="B49" s="57" t="s">
        <v>30</v>
      </c>
      <c r="C49" s="54"/>
      <c r="D49" s="55">
        <v>500000000</v>
      </c>
      <c r="E49" s="54"/>
      <c r="F49" s="110"/>
      <c r="G49" s="54"/>
      <c r="H49" s="113">
        <f>'[2]PAGOS 17'!$R$86</f>
        <v>6224066.4000000004</v>
      </c>
      <c r="J49" s="59">
        <f t="shared" ref="J49" si="46">J47+1</f>
        <v>18</v>
      </c>
      <c r="K49" s="57" t="s">
        <v>30</v>
      </c>
      <c r="L49" s="54"/>
      <c r="M49" s="55">
        <v>500000000</v>
      </c>
      <c r="N49" s="54"/>
      <c r="O49" s="68"/>
      <c r="P49" s="54"/>
      <c r="Q49" s="112">
        <f>'[2]PAGOS 17'!$R$87</f>
        <v>4280457.32</v>
      </c>
      <c r="R49" s="59">
        <f t="shared" ref="R49" si="47">R47+1</f>
        <v>18</v>
      </c>
      <c r="S49" s="57" t="s">
        <v>30</v>
      </c>
      <c r="T49" s="54"/>
      <c r="U49" s="55">
        <v>500000000</v>
      </c>
      <c r="V49" s="54"/>
      <c r="W49" s="68"/>
      <c r="X49" s="54"/>
      <c r="Y49" s="113">
        <f>'[2]PAGOS 17'!$R$88</f>
        <v>0</v>
      </c>
    </row>
    <row r="50" spans="1:25" ht="15" customHeight="1" x14ac:dyDescent="0.25">
      <c r="A50" s="59"/>
      <c r="B50" s="57"/>
      <c r="C50" s="54"/>
      <c r="D50" s="55"/>
      <c r="E50" s="54"/>
      <c r="F50" s="110"/>
      <c r="G50" s="54"/>
      <c r="H50" s="113"/>
      <c r="J50" s="59"/>
      <c r="K50" s="57"/>
      <c r="L50" s="54"/>
      <c r="M50" s="55"/>
      <c r="N50" s="54"/>
      <c r="O50" s="68"/>
      <c r="P50" s="54"/>
      <c r="Q50" s="112"/>
      <c r="R50" s="59"/>
      <c r="S50" s="57"/>
      <c r="T50" s="54"/>
      <c r="U50" s="55"/>
      <c r="V50" s="54"/>
      <c r="W50" s="68"/>
      <c r="X50" s="54"/>
      <c r="Y50" s="113"/>
    </row>
    <row r="51" spans="1:25" ht="15" customHeight="1" x14ac:dyDescent="0.25">
      <c r="A51" s="59">
        <f t="shared" ref="A51" si="48">A49+1</f>
        <v>19</v>
      </c>
      <c r="B51" s="57" t="s">
        <v>30</v>
      </c>
      <c r="C51" s="54"/>
      <c r="D51" s="55">
        <v>1750000000</v>
      </c>
      <c r="E51" s="54"/>
      <c r="F51" s="110"/>
      <c r="G51" s="54"/>
      <c r="H51" s="113">
        <f>'[2]PAGOS 17'!$R$90</f>
        <v>25397322.18</v>
      </c>
      <c r="J51" s="59">
        <f t="shared" ref="J51" si="49">J49+1</f>
        <v>19</v>
      </c>
      <c r="K51" s="57" t="s">
        <v>30</v>
      </c>
      <c r="L51" s="54"/>
      <c r="M51" s="55">
        <v>1750000000</v>
      </c>
      <c r="N51" s="54"/>
      <c r="O51" s="68"/>
      <c r="P51" s="54"/>
      <c r="Q51" s="112">
        <f>'[2]PAGOS 17'!$R$91</f>
        <v>22903195.75</v>
      </c>
      <c r="R51" s="59">
        <f t="shared" ref="R51" si="50">R49+1</f>
        <v>19</v>
      </c>
      <c r="S51" s="57" t="s">
        <v>30</v>
      </c>
      <c r="T51" s="54"/>
      <c r="U51" s="55">
        <v>1750000000</v>
      </c>
      <c r="V51" s="54"/>
      <c r="W51" s="68"/>
      <c r="X51" s="54"/>
      <c r="Y51" s="113">
        <f>'[2]PAGOS 17'!$R$92</f>
        <v>104420.88</v>
      </c>
    </row>
    <row r="52" spans="1:25" ht="15" customHeight="1" x14ac:dyDescent="0.25">
      <c r="A52" s="59"/>
      <c r="B52" s="57"/>
      <c r="C52" s="54"/>
      <c r="D52" s="55"/>
      <c r="E52" s="54"/>
      <c r="F52" s="110"/>
      <c r="G52" s="54"/>
      <c r="H52" s="113"/>
      <c r="J52" s="59"/>
      <c r="K52" s="57"/>
      <c r="L52" s="54"/>
      <c r="M52" s="55"/>
      <c r="N52" s="54"/>
      <c r="O52" s="68"/>
      <c r="P52" s="54"/>
      <c r="Q52" s="112"/>
      <c r="R52" s="59"/>
      <c r="S52" s="57"/>
      <c r="T52" s="54"/>
      <c r="U52" s="55"/>
      <c r="V52" s="54"/>
      <c r="W52" s="68"/>
      <c r="X52" s="54"/>
      <c r="Y52" s="113"/>
    </row>
    <row r="53" spans="1:25" ht="15" customHeight="1" x14ac:dyDescent="0.25">
      <c r="A53" s="59">
        <f t="shared" ref="A53" si="51">A51+1</f>
        <v>20</v>
      </c>
      <c r="B53" s="57" t="s">
        <v>30</v>
      </c>
      <c r="C53" s="54"/>
      <c r="D53" s="55">
        <v>1920000000</v>
      </c>
      <c r="E53" s="54"/>
      <c r="F53" s="110"/>
      <c r="G53" s="54"/>
      <c r="H53" s="113">
        <f>'[2]PAGOS 17'!$R$94</f>
        <v>33446001.509999998</v>
      </c>
      <c r="J53" s="59">
        <f t="shared" ref="J53" si="52">J51+1</f>
        <v>20</v>
      </c>
      <c r="K53" s="57" t="s">
        <v>30</v>
      </c>
      <c r="L53" s="54"/>
      <c r="M53" s="55">
        <v>1920000000</v>
      </c>
      <c r="N53" s="54"/>
      <c r="O53" s="68"/>
      <c r="P53" s="54"/>
      <c r="Q53" s="112">
        <f>'[2]PAGOS 17'!$R$95</f>
        <v>26549625.589999996</v>
      </c>
      <c r="R53" s="59">
        <f t="shared" ref="R53" si="53">R51+1</f>
        <v>20</v>
      </c>
      <c r="S53" s="57" t="s">
        <v>30</v>
      </c>
      <c r="T53" s="54"/>
      <c r="U53" s="55">
        <v>1920000000</v>
      </c>
      <c r="V53" s="54"/>
      <c r="W53" s="68"/>
      <c r="X53" s="54"/>
      <c r="Y53" s="113">
        <f>'[2]PAGOS 17'!$R$96</f>
        <v>0</v>
      </c>
    </row>
    <row r="54" spans="1:25" ht="15" customHeight="1" x14ac:dyDescent="0.25">
      <c r="A54" s="59"/>
      <c r="B54" s="57"/>
      <c r="C54" s="54"/>
      <c r="D54" s="55"/>
      <c r="E54" s="54"/>
      <c r="F54" s="110"/>
      <c r="G54" s="54"/>
      <c r="H54" s="113"/>
      <c r="J54" s="59"/>
      <c r="K54" s="57"/>
      <c r="L54" s="54"/>
      <c r="M54" s="55"/>
      <c r="N54" s="54"/>
      <c r="O54" s="68"/>
      <c r="P54" s="54"/>
      <c r="Q54" s="112"/>
      <c r="R54" s="59"/>
      <c r="S54" s="57"/>
      <c r="T54" s="54"/>
      <c r="U54" s="55"/>
      <c r="V54" s="54"/>
      <c r="W54" s="68"/>
      <c r="X54" s="54"/>
      <c r="Y54" s="113"/>
    </row>
    <row r="55" spans="1:25" ht="15" customHeight="1" x14ac:dyDescent="0.25">
      <c r="A55" s="59">
        <f t="shared" ref="A55" si="54">A53+1</f>
        <v>21</v>
      </c>
      <c r="B55" s="57" t="s">
        <v>30</v>
      </c>
      <c r="C55" s="54"/>
      <c r="D55" s="55">
        <v>1444885373.0799999</v>
      </c>
      <c r="E55" s="54"/>
      <c r="F55" s="110"/>
      <c r="G55" s="54"/>
      <c r="H55" s="113">
        <f>'[2]PAGOS 17'!$R$118</f>
        <v>4355510.43</v>
      </c>
      <c r="J55" s="59">
        <f t="shared" ref="J55" si="55">J53+1</f>
        <v>21</v>
      </c>
      <c r="K55" s="57" t="s">
        <v>30</v>
      </c>
      <c r="L55" s="54"/>
      <c r="M55" s="55">
        <v>1444885373.0799999</v>
      </c>
      <c r="N55" s="54"/>
      <c r="O55" s="68"/>
      <c r="P55" s="54"/>
      <c r="Q55" s="112">
        <f>'[2]PAGOS 17'!$R$119</f>
        <v>26828241.649999999</v>
      </c>
      <c r="R55" s="59">
        <f t="shared" ref="R55" si="56">R53+1</f>
        <v>21</v>
      </c>
      <c r="S55" s="57" t="s">
        <v>30</v>
      </c>
      <c r="T55" s="54"/>
      <c r="U55" s="55">
        <v>1444885373.0799999</v>
      </c>
      <c r="V55" s="54"/>
      <c r="W55" s="68"/>
      <c r="X55" s="54"/>
      <c r="Y55" s="113">
        <f>'[2]PAGOS 17'!$R$120</f>
        <v>0</v>
      </c>
    </row>
    <row r="56" spans="1:25" ht="15" customHeight="1" x14ac:dyDescent="0.25">
      <c r="A56" s="59"/>
      <c r="B56" s="57"/>
      <c r="C56" s="54"/>
      <c r="D56" s="55"/>
      <c r="E56" s="54"/>
      <c r="F56" s="110"/>
      <c r="G56" s="54"/>
      <c r="H56" s="113"/>
      <c r="J56" s="59"/>
      <c r="K56" s="57"/>
      <c r="L56" s="54"/>
      <c r="M56" s="55"/>
      <c r="N56" s="54"/>
      <c r="O56" s="68"/>
      <c r="P56" s="54"/>
      <c r="Q56" s="112"/>
      <c r="R56" s="59"/>
      <c r="S56" s="57"/>
      <c r="T56" s="54"/>
      <c r="U56" s="55"/>
      <c r="V56" s="54"/>
      <c r="W56" s="68"/>
      <c r="X56" s="54"/>
      <c r="Y56" s="113"/>
    </row>
    <row r="57" spans="1:25" ht="15" customHeight="1" x14ac:dyDescent="0.25">
      <c r="A57" s="59">
        <f t="shared" ref="A57" si="57">A55+1</f>
        <v>22</v>
      </c>
      <c r="B57" s="57" t="s">
        <v>30</v>
      </c>
      <c r="C57" s="54"/>
      <c r="D57" s="55">
        <v>1928217853.28</v>
      </c>
      <c r="E57" s="54"/>
      <c r="F57" s="110"/>
      <c r="G57" s="54"/>
      <c r="H57" s="113">
        <f>'[2]PAGOS 17'!$R$122</f>
        <v>4616781.92</v>
      </c>
      <c r="J57" s="59">
        <f t="shared" ref="J57" si="58">J55+1</f>
        <v>22</v>
      </c>
      <c r="K57" s="57" t="s">
        <v>30</v>
      </c>
      <c r="L57" s="54"/>
      <c r="M57" s="55">
        <v>1928217853.28</v>
      </c>
      <c r="N57" s="54"/>
      <c r="O57" s="68"/>
      <c r="P57" s="54"/>
      <c r="Q57" s="112">
        <f>'[2]PAGOS 17'!$R$123</f>
        <v>37174501.799999997</v>
      </c>
      <c r="R57" s="59">
        <f t="shared" ref="R57" si="59">R55+1</f>
        <v>22</v>
      </c>
      <c r="S57" s="57" t="s">
        <v>30</v>
      </c>
      <c r="T57" s="54"/>
      <c r="U57" s="55">
        <v>1928217853.28</v>
      </c>
      <c r="V57" s="54"/>
      <c r="W57" s="68"/>
      <c r="X57" s="54"/>
      <c r="Y57" s="113">
        <f>'[2]PAGOS 17'!$R$124</f>
        <v>0</v>
      </c>
    </row>
    <row r="58" spans="1:25" ht="15" customHeight="1" x14ac:dyDescent="0.25">
      <c r="A58" s="59"/>
      <c r="B58" s="57"/>
      <c r="C58" s="54"/>
      <c r="D58" s="55"/>
      <c r="E58" s="54"/>
      <c r="F58" s="110"/>
      <c r="G58" s="54"/>
      <c r="H58" s="113"/>
      <c r="J58" s="59"/>
      <c r="K58" s="57"/>
      <c r="L58" s="54"/>
      <c r="M58" s="55"/>
      <c r="N58" s="54"/>
      <c r="O58" s="68"/>
      <c r="P58" s="54"/>
      <c r="Q58" s="112"/>
      <c r="R58" s="59"/>
      <c r="S58" s="57"/>
      <c r="T58" s="54"/>
      <c r="U58" s="55"/>
      <c r="V58" s="54"/>
      <c r="W58" s="68"/>
      <c r="X58" s="54"/>
      <c r="Y58" s="113"/>
    </row>
    <row r="59" spans="1:25" ht="15" customHeight="1" x14ac:dyDescent="0.25">
      <c r="A59" s="59">
        <f>A57+1</f>
        <v>23</v>
      </c>
      <c r="B59" s="57" t="s">
        <v>30</v>
      </c>
      <c r="C59" s="54"/>
      <c r="D59" s="55">
        <v>1000000000</v>
      </c>
      <c r="E59" s="54"/>
      <c r="F59" s="110"/>
      <c r="G59" s="54"/>
      <c r="H59" s="111">
        <f>'[2]PAGOS 17'!$R$126</f>
        <v>0</v>
      </c>
      <c r="J59" s="59">
        <f t="shared" ref="J59:J75" si="60">J57+1</f>
        <v>23</v>
      </c>
      <c r="K59" s="57" t="s">
        <v>30</v>
      </c>
      <c r="L59" s="54"/>
      <c r="M59" s="55">
        <v>1000000000</v>
      </c>
      <c r="N59" s="54"/>
      <c r="O59" s="68"/>
      <c r="P59" s="54"/>
      <c r="Q59" s="112">
        <f>'[2]PAGOS 17'!$R$127</f>
        <v>16266750</v>
      </c>
      <c r="R59" s="59">
        <f t="shared" ref="R59" si="61">R57+1</f>
        <v>23</v>
      </c>
      <c r="S59" s="57" t="s">
        <v>30</v>
      </c>
      <c r="T59" s="54"/>
      <c r="U59" s="55">
        <v>1000000000</v>
      </c>
      <c r="V59" s="54"/>
      <c r="W59" s="68"/>
      <c r="X59" s="54"/>
      <c r="Y59" s="113">
        <f>'[2]PAGOS 17'!$R$128</f>
        <v>71465.259999999995</v>
      </c>
    </row>
    <row r="60" spans="1:25" ht="15" customHeight="1" x14ac:dyDescent="0.25">
      <c r="A60" s="59"/>
      <c r="B60" s="57"/>
      <c r="C60" s="54"/>
      <c r="D60" s="55"/>
      <c r="E60" s="54"/>
      <c r="F60" s="110"/>
      <c r="G60" s="54"/>
      <c r="H60" s="111"/>
      <c r="J60" s="59"/>
      <c r="K60" s="57"/>
      <c r="L60" s="54"/>
      <c r="M60" s="55"/>
      <c r="N60" s="54"/>
      <c r="O60" s="68"/>
      <c r="P60" s="54"/>
      <c r="Q60" s="112"/>
      <c r="R60" s="59"/>
      <c r="S60" s="57"/>
      <c r="T60" s="54"/>
      <c r="U60" s="55"/>
      <c r="V60" s="54"/>
      <c r="W60" s="68"/>
      <c r="X60" s="54"/>
      <c r="Y60" s="113"/>
    </row>
    <row r="61" spans="1:25" ht="15" customHeight="1" x14ac:dyDescent="0.25">
      <c r="A61" s="59">
        <f t="shared" ref="A61" si="62">A59+1</f>
        <v>24</v>
      </c>
      <c r="B61" s="57" t="s">
        <v>30</v>
      </c>
      <c r="C61" s="54"/>
      <c r="D61" s="55">
        <v>1000000000</v>
      </c>
      <c r="E61" s="54"/>
      <c r="F61" s="110"/>
      <c r="G61" s="54"/>
      <c r="H61" s="111">
        <f>'[2]PAGOS 17'!$R$98</f>
        <v>0</v>
      </c>
      <c r="J61" s="59">
        <f t="shared" si="60"/>
        <v>24</v>
      </c>
      <c r="K61" s="57" t="s">
        <v>30</v>
      </c>
      <c r="L61" s="54"/>
      <c r="M61" s="55">
        <v>1000000000</v>
      </c>
      <c r="N61" s="54"/>
      <c r="O61" s="68"/>
      <c r="P61" s="54"/>
      <c r="Q61" s="112">
        <f>'[2]PAGOS 17'!$R$99</f>
        <v>20124119.059999999</v>
      </c>
      <c r="R61" s="59">
        <f t="shared" ref="R61" si="63">R59+1</f>
        <v>24</v>
      </c>
      <c r="S61" s="57" t="s">
        <v>30</v>
      </c>
      <c r="T61" s="54"/>
      <c r="U61" s="55">
        <v>1000000000</v>
      </c>
      <c r="V61" s="54"/>
      <c r="W61" s="68"/>
      <c r="X61" s="54"/>
      <c r="Y61" s="113">
        <f>'[2]PAGOS 17'!$R$100</f>
        <v>0</v>
      </c>
    </row>
    <row r="62" spans="1:25" ht="15" customHeight="1" x14ac:dyDescent="0.25">
      <c r="A62" s="59"/>
      <c r="B62" s="57"/>
      <c r="C62" s="54"/>
      <c r="D62" s="55"/>
      <c r="E62" s="54"/>
      <c r="F62" s="110"/>
      <c r="G62" s="54"/>
      <c r="H62" s="111"/>
      <c r="J62" s="59"/>
      <c r="K62" s="57"/>
      <c r="L62" s="54"/>
      <c r="M62" s="55"/>
      <c r="N62" s="54"/>
      <c r="O62" s="68"/>
      <c r="P62" s="54"/>
      <c r="Q62" s="112"/>
      <c r="R62" s="59"/>
      <c r="S62" s="57"/>
      <c r="T62" s="54"/>
      <c r="U62" s="55"/>
      <c r="V62" s="54"/>
      <c r="W62" s="68"/>
      <c r="X62" s="54"/>
      <c r="Y62" s="113"/>
    </row>
    <row r="63" spans="1:25" ht="15" customHeight="1" x14ac:dyDescent="0.25">
      <c r="A63" s="59">
        <f t="shared" ref="A63:A75" si="64">A61+1</f>
        <v>25</v>
      </c>
      <c r="B63" s="57" t="s">
        <v>30</v>
      </c>
      <c r="C63" s="54"/>
      <c r="D63" s="58">
        <v>300000000</v>
      </c>
      <c r="E63" s="54"/>
      <c r="F63" s="110"/>
      <c r="G63" s="54"/>
      <c r="H63" s="111">
        <f>'[2]PAGOS 17'!$R$102</f>
        <v>0</v>
      </c>
      <c r="J63" s="59">
        <f t="shared" si="60"/>
        <v>25</v>
      </c>
      <c r="K63" s="57" t="s">
        <v>30</v>
      </c>
      <c r="L63" s="54"/>
      <c r="M63" s="58">
        <v>300000000</v>
      </c>
      <c r="N63" s="54"/>
      <c r="O63" s="68"/>
      <c r="P63" s="54"/>
      <c r="Q63" s="112">
        <f>'[2]PAGOS 17'!$R$103</f>
        <v>6340333.3300000001</v>
      </c>
      <c r="R63" s="59">
        <f t="shared" ref="R63" si="65">R61+1</f>
        <v>25</v>
      </c>
      <c r="S63" s="57" t="s">
        <v>30</v>
      </c>
      <c r="T63" s="54"/>
      <c r="U63" s="58">
        <v>300000000</v>
      </c>
      <c r="V63" s="54"/>
      <c r="W63" s="68"/>
      <c r="X63" s="54"/>
      <c r="Y63" s="113">
        <f>'[2]PAGOS 17'!$R$104</f>
        <v>0</v>
      </c>
    </row>
    <row r="64" spans="1:25" ht="15" customHeight="1" x14ac:dyDescent="0.25">
      <c r="A64" s="59"/>
      <c r="B64" s="57"/>
      <c r="C64" s="54"/>
      <c r="D64" s="58"/>
      <c r="E64" s="54"/>
      <c r="F64" s="110"/>
      <c r="G64" s="54"/>
      <c r="H64" s="111"/>
      <c r="J64" s="59"/>
      <c r="K64" s="57"/>
      <c r="L64" s="54"/>
      <c r="M64" s="58"/>
      <c r="N64" s="54"/>
      <c r="O64" s="68"/>
      <c r="P64" s="54"/>
      <c r="Q64" s="112"/>
      <c r="R64" s="59"/>
      <c r="S64" s="57"/>
      <c r="T64" s="54"/>
      <c r="U64" s="58"/>
      <c r="V64" s="54"/>
      <c r="W64" s="68"/>
      <c r="X64" s="54"/>
      <c r="Y64" s="113"/>
    </row>
    <row r="65" spans="1:25" ht="15" customHeight="1" x14ac:dyDescent="0.25">
      <c r="A65" s="59">
        <f t="shared" si="64"/>
        <v>26</v>
      </c>
      <c r="B65" s="57" t="s">
        <v>30</v>
      </c>
      <c r="C65" s="54"/>
      <c r="D65" s="65">
        <v>299888355</v>
      </c>
      <c r="E65" s="54"/>
      <c r="F65" s="110"/>
      <c r="G65" s="54"/>
      <c r="H65" s="111">
        <f>'[2]PAGOS 17'!$R$106</f>
        <v>0</v>
      </c>
      <c r="J65" s="59">
        <f t="shared" si="60"/>
        <v>26</v>
      </c>
      <c r="K65" s="57" t="s">
        <v>30</v>
      </c>
      <c r="L65" s="54"/>
      <c r="M65" s="65">
        <v>299888355</v>
      </c>
      <c r="N65" s="54"/>
      <c r="O65" s="68"/>
      <c r="P65" s="54"/>
      <c r="Q65" s="112">
        <f>'[2]PAGOS 17'!$R$107</f>
        <v>6191307.6899999995</v>
      </c>
      <c r="R65" s="59">
        <f t="shared" ref="R65" si="66">R63+1</f>
        <v>26</v>
      </c>
      <c r="S65" s="57" t="s">
        <v>30</v>
      </c>
      <c r="T65" s="54"/>
      <c r="U65" s="65">
        <v>299888355</v>
      </c>
      <c r="V65" s="54"/>
      <c r="W65" s="68"/>
      <c r="X65" s="54"/>
      <c r="Y65" s="113">
        <f>'[2]PAGOS 17'!$R$108</f>
        <v>0</v>
      </c>
    </row>
    <row r="66" spans="1:25" ht="15" customHeight="1" x14ac:dyDescent="0.25">
      <c r="A66" s="59"/>
      <c r="B66" s="57"/>
      <c r="C66" s="54"/>
      <c r="D66" s="65"/>
      <c r="E66" s="54"/>
      <c r="F66" s="110"/>
      <c r="G66" s="54"/>
      <c r="H66" s="111"/>
      <c r="J66" s="59"/>
      <c r="K66" s="57"/>
      <c r="L66" s="54"/>
      <c r="M66" s="65"/>
      <c r="N66" s="54"/>
      <c r="O66" s="68"/>
      <c r="P66" s="54"/>
      <c r="Q66" s="112"/>
      <c r="R66" s="59"/>
      <c r="S66" s="57"/>
      <c r="T66" s="54"/>
      <c r="U66" s="65"/>
      <c r="V66" s="54"/>
      <c r="W66" s="68"/>
      <c r="X66" s="54"/>
      <c r="Y66" s="113"/>
    </row>
    <row r="67" spans="1:25" ht="15" customHeight="1" x14ac:dyDescent="0.25">
      <c r="A67" s="59">
        <f t="shared" si="64"/>
        <v>27</v>
      </c>
      <c r="B67" s="57" t="s">
        <v>30</v>
      </c>
      <c r="C67" s="54"/>
      <c r="D67" s="55">
        <v>223786059</v>
      </c>
      <c r="E67" s="54"/>
      <c r="F67" s="110"/>
      <c r="G67" s="54"/>
      <c r="H67" s="111">
        <f>'[2]PAGOS 17'!$R$110</f>
        <v>0</v>
      </c>
      <c r="J67" s="59">
        <f t="shared" si="60"/>
        <v>27</v>
      </c>
      <c r="K67" s="57" t="s">
        <v>30</v>
      </c>
      <c r="L67" s="54"/>
      <c r="M67" s="55">
        <v>223786059</v>
      </c>
      <c r="N67" s="54"/>
      <c r="O67" s="68"/>
      <c r="P67" s="54"/>
      <c r="Q67" s="112">
        <f>'[2]PAGOS 17'!$R$111</f>
        <v>4406712.88</v>
      </c>
      <c r="R67" s="59">
        <f t="shared" ref="R67" si="67">R65+1</f>
        <v>27</v>
      </c>
      <c r="S67" s="57" t="s">
        <v>30</v>
      </c>
      <c r="T67" s="54"/>
      <c r="U67" s="55">
        <v>223786059</v>
      </c>
      <c r="V67" s="120"/>
      <c r="W67" s="68"/>
      <c r="X67" s="54"/>
      <c r="Y67" s="113">
        <f>'[2]PAGOS 17'!$R$112</f>
        <v>0</v>
      </c>
    </row>
    <row r="68" spans="1:25" ht="15" customHeight="1" x14ac:dyDescent="0.25">
      <c r="A68" s="59"/>
      <c r="B68" s="57"/>
      <c r="C68" s="54"/>
      <c r="D68" s="55"/>
      <c r="E68" s="54"/>
      <c r="F68" s="110"/>
      <c r="G68" s="54"/>
      <c r="H68" s="111"/>
      <c r="J68" s="59"/>
      <c r="K68" s="57"/>
      <c r="L68" s="54"/>
      <c r="M68" s="55"/>
      <c r="N68" s="54"/>
      <c r="O68" s="68"/>
      <c r="P68" s="54"/>
      <c r="Q68" s="112"/>
      <c r="R68" s="59"/>
      <c r="S68" s="57"/>
      <c r="T68" s="54"/>
      <c r="U68" s="55"/>
      <c r="V68" s="120"/>
      <c r="W68" s="68"/>
      <c r="X68" s="54"/>
      <c r="Y68" s="113"/>
    </row>
    <row r="69" spans="1:25" ht="15" customHeight="1" x14ac:dyDescent="0.25">
      <c r="A69" s="59">
        <f t="shared" si="64"/>
        <v>28</v>
      </c>
      <c r="B69" s="57" t="s">
        <v>30</v>
      </c>
      <c r="C69" s="54"/>
      <c r="D69" s="55">
        <v>500379494</v>
      </c>
      <c r="E69" s="54"/>
      <c r="F69" s="110"/>
      <c r="G69" s="54"/>
      <c r="H69" s="111">
        <f>'[2]PAGOS 17'!$R$114</f>
        <v>0</v>
      </c>
      <c r="J69" s="59">
        <f t="shared" si="60"/>
        <v>28</v>
      </c>
      <c r="K69" s="57" t="s">
        <v>30</v>
      </c>
      <c r="L69" s="54"/>
      <c r="M69" s="55">
        <v>500379494</v>
      </c>
      <c r="N69" s="54"/>
      <c r="O69" s="68"/>
      <c r="P69" s="54"/>
      <c r="Q69" s="112">
        <f>'[2]PAGOS 17'!$R$115</f>
        <v>10262225.390000001</v>
      </c>
      <c r="R69" s="59">
        <f t="shared" ref="R69" si="68">R67+1</f>
        <v>28</v>
      </c>
      <c r="S69" s="57" t="s">
        <v>30</v>
      </c>
      <c r="T69" s="54"/>
      <c r="U69" s="55">
        <v>500379494</v>
      </c>
      <c r="V69" s="54"/>
      <c r="W69" s="68"/>
      <c r="X69" s="54"/>
      <c r="Y69" s="113">
        <f>'[2]PAGOS 17'!$R$116</f>
        <v>0</v>
      </c>
    </row>
    <row r="70" spans="1:25" ht="15" customHeight="1" x14ac:dyDescent="0.25">
      <c r="A70" s="59"/>
      <c r="B70" s="57"/>
      <c r="C70" s="54"/>
      <c r="D70" s="55"/>
      <c r="E70" s="54"/>
      <c r="F70" s="110"/>
      <c r="G70" s="54"/>
      <c r="H70" s="111"/>
      <c r="J70" s="59"/>
      <c r="K70" s="57"/>
      <c r="L70" s="54"/>
      <c r="M70" s="55"/>
      <c r="N70" s="54"/>
      <c r="O70" s="68"/>
      <c r="P70" s="54"/>
      <c r="Q70" s="112"/>
      <c r="R70" s="59"/>
      <c r="S70" s="57"/>
      <c r="T70" s="54"/>
      <c r="U70" s="55"/>
      <c r="V70" s="54"/>
      <c r="W70" s="68"/>
      <c r="X70" s="54"/>
      <c r="Y70" s="113"/>
    </row>
    <row r="71" spans="1:25" ht="15" customHeight="1" x14ac:dyDescent="0.25">
      <c r="A71" s="59">
        <f t="shared" si="64"/>
        <v>29</v>
      </c>
      <c r="B71" s="57" t="s">
        <v>30</v>
      </c>
      <c r="C71" s="54"/>
      <c r="D71" s="55">
        <v>86788886</v>
      </c>
      <c r="E71" s="54"/>
      <c r="F71" s="110"/>
      <c r="G71" s="54"/>
      <c r="H71" s="111">
        <f>'[2]PAGOS 17'!$R$130</f>
        <v>0</v>
      </c>
      <c r="J71" s="59">
        <f t="shared" si="60"/>
        <v>29</v>
      </c>
      <c r="K71" s="57" t="s">
        <v>30</v>
      </c>
      <c r="L71" s="54"/>
      <c r="M71" s="55">
        <v>86788886</v>
      </c>
      <c r="N71" s="54"/>
      <c r="O71" s="68"/>
      <c r="P71" s="54"/>
      <c r="Q71" s="112">
        <f>'[2]PAGOS 17'!$R$131</f>
        <v>1878473.31</v>
      </c>
      <c r="R71" s="59">
        <f t="shared" ref="R71:R75" si="69">R69+1</f>
        <v>29</v>
      </c>
      <c r="S71" s="57" t="s">
        <v>30</v>
      </c>
      <c r="T71" s="54"/>
      <c r="U71" s="55">
        <v>86788886</v>
      </c>
      <c r="V71" s="54"/>
      <c r="W71" s="68"/>
      <c r="X71" s="54"/>
      <c r="Y71" s="113">
        <f>'[2]PAGOS 17'!$R$132</f>
        <v>0</v>
      </c>
    </row>
    <row r="72" spans="1:25" ht="15" customHeight="1" x14ac:dyDescent="0.25">
      <c r="A72" s="59"/>
      <c r="B72" s="57"/>
      <c r="C72" s="54"/>
      <c r="D72" s="55"/>
      <c r="E72" s="54"/>
      <c r="F72" s="110"/>
      <c r="G72" s="54"/>
      <c r="H72" s="111"/>
      <c r="J72" s="59"/>
      <c r="K72" s="57"/>
      <c r="L72" s="54"/>
      <c r="M72" s="55"/>
      <c r="N72" s="54"/>
      <c r="O72" s="68"/>
      <c r="P72" s="54"/>
      <c r="Q72" s="112"/>
      <c r="R72" s="59"/>
      <c r="S72" s="57"/>
      <c r="T72" s="54"/>
      <c r="U72" s="55"/>
      <c r="V72" s="54"/>
      <c r="W72" s="68"/>
      <c r="X72" s="54"/>
      <c r="Y72" s="113"/>
    </row>
    <row r="73" spans="1:25" ht="15" customHeight="1" x14ac:dyDescent="0.25">
      <c r="A73" s="59">
        <f t="shared" si="64"/>
        <v>30</v>
      </c>
      <c r="B73" s="57" t="s">
        <v>30</v>
      </c>
      <c r="C73" s="54"/>
      <c r="D73" s="55">
        <v>56998668</v>
      </c>
      <c r="E73" s="54"/>
      <c r="F73" s="110"/>
      <c r="G73" s="54"/>
      <c r="H73" s="111">
        <f>'[2]PAGOS 17'!$R$135</f>
        <v>0</v>
      </c>
      <c r="J73" s="59">
        <f t="shared" si="60"/>
        <v>30</v>
      </c>
      <c r="K73" s="57" t="s">
        <v>30</v>
      </c>
      <c r="L73" s="54"/>
      <c r="M73" s="55">
        <v>56998668</v>
      </c>
      <c r="N73" s="54"/>
      <c r="O73" s="68"/>
      <c r="P73" s="54"/>
      <c r="Q73" s="112">
        <f>'[2]PAGOS 17'!$R$136</f>
        <v>1257946.6600000001</v>
      </c>
      <c r="R73" s="59">
        <f t="shared" si="69"/>
        <v>30</v>
      </c>
      <c r="S73" s="57" t="s">
        <v>30</v>
      </c>
      <c r="T73" s="54"/>
      <c r="U73" s="55">
        <v>56998668</v>
      </c>
      <c r="V73" s="54"/>
      <c r="W73" s="68"/>
      <c r="X73" s="54"/>
      <c r="Y73" s="113">
        <f>'[2]PAGOS 17'!$R$137</f>
        <v>0</v>
      </c>
    </row>
    <row r="74" spans="1:25" ht="15" customHeight="1" x14ac:dyDescent="0.25">
      <c r="A74" s="59"/>
      <c r="B74" s="57"/>
      <c r="C74" s="54"/>
      <c r="D74" s="55"/>
      <c r="E74" s="54"/>
      <c r="F74" s="110"/>
      <c r="G74" s="54"/>
      <c r="H74" s="111"/>
      <c r="J74" s="59"/>
      <c r="K74" s="57"/>
      <c r="L74" s="54"/>
      <c r="M74" s="55"/>
      <c r="N74" s="54"/>
      <c r="O74" s="68"/>
      <c r="P74" s="54"/>
      <c r="Q74" s="112"/>
      <c r="R74" s="59"/>
      <c r="S74" s="57"/>
      <c r="T74" s="54"/>
      <c r="U74" s="55"/>
      <c r="V74" s="54"/>
      <c r="W74" s="68"/>
      <c r="X74" s="54"/>
      <c r="Y74" s="113"/>
    </row>
    <row r="75" spans="1:25" ht="15" customHeight="1" x14ac:dyDescent="0.25">
      <c r="A75" s="59">
        <f t="shared" si="64"/>
        <v>31</v>
      </c>
      <c r="B75" s="57" t="s">
        <v>30</v>
      </c>
      <c r="C75" s="54"/>
      <c r="D75" s="55">
        <v>420000000</v>
      </c>
      <c r="E75" s="31"/>
      <c r="F75" s="110"/>
      <c r="G75" s="54"/>
      <c r="H75" s="111">
        <f>'[2]PAGOS 17'!$R$139</f>
        <v>0</v>
      </c>
      <c r="J75" s="59">
        <f t="shared" si="60"/>
        <v>31</v>
      </c>
      <c r="K75" s="57" t="s">
        <v>30</v>
      </c>
      <c r="L75" s="54"/>
      <c r="M75" s="55">
        <v>420000000</v>
      </c>
      <c r="N75" s="31"/>
      <c r="O75" s="68"/>
      <c r="P75" s="70"/>
      <c r="Q75" s="112">
        <f>'[2]PAGOS 17'!$R$140</f>
        <v>5981968.3799999999</v>
      </c>
      <c r="R75" s="59">
        <f t="shared" si="69"/>
        <v>31</v>
      </c>
      <c r="S75" s="57" t="s">
        <v>30</v>
      </c>
      <c r="T75" s="54"/>
      <c r="U75" s="55">
        <v>420000000</v>
      </c>
      <c r="V75" s="31"/>
      <c r="W75" s="68"/>
      <c r="X75" s="54"/>
      <c r="Y75" s="113">
        <f>'[2]PAGOS 17'!$R$141</f>
        <v>0</v>
      </c>
    </row>
    <row r="76" spans="1:25" ht="15" customHeight="1" x14ac:dyDescent="0.25">
      <c r="A76" s="59"/>
      <c r="B76" s="57"/>
      <c r="C76" s="54"/>
      <c r="D76" s="55"/>
      <c r="E76" s="31"/>
      <c r="F76" s="110"/>
      <c r="G76" s="54"/>
      <c r="H76" s="111"/>
      <c r="J76" s="59"/>
      <c r="K76" s="57"/>
      <c r="L76" s="54"/>
      <c r="M76" s="55"/>
      <c r="N76" s="31"/>
      <c r="O76" s="68"/>
      <c r="P76" s="70"/>
      <c r="Q76" s="112"/>
      <c r="R76" s="59"/>
      <c r="S76" s="57"/>
      <c r="T76" s="54"/>
      <c r="U76" s="55"/>
      <c r="V76" s="31"/>
      <c r="W76" s="68"/>
      <c r="X76" s="54"/>
      <c r="Y76" s="113"/>
    </row>
    <row r="77" spans="1:25" ht="15" customHeight="1" x14ac:dyDescent="0.25">
      <c r="A77" s="33"/>
      <c r="B77" s="30"/>
      <c r="C77" s="31"/>
      <c r="D77" s="32"/>
      <c r="E77" s="31"/>
      <c r="F77" s="36"/>
      <c r="G77" s="31"/>
      <c r="H77" s="35"/>
      <c r="J77" s="33"/>
      <c r="K77" s="30"/>
      <c r="L77" s="31"/>
      <c r="M77" s="32"/>
      <c r="N77" s="31"/>
      <c r="O77" s="34"/>
      <c r="P77" s="41"/>
      <c r="Q77" s="35"/>
      <c r="R77" s="33"/>
      <c r="S77" s="30"/>
      <c r="T77" s="31"/>
      <c r="U77" s="32"/>
      <c r="V77" s="31"/>
      <c r="W77" s="34"/>
      <c r="X77" s="40"/>
      <c r="Y77" s="37"/>
    </row>
    <row r="78" spans="1:25" ht="15" customHeight="1" x14ac:dyDescent="0.25">
      <c r="A78" s="80" t="s">
        <v>65</v>
      </c>
      <c r="B78" s="80"/>
      <c r="C78" s="80"/>
      <c r="D78" s="80"/>
      <c r="E78" s="80"/>
      <c r="F78" s="80"/>
      <c r="G78" s="54"/>
      <c r="H78" s="118">
        <f>SUM(H15:H76)</f>
        <v>118363844.02</v>
      </c>
      <c r="J78" s="91" t="s">
        <v>89</v>
      </c>
      <c r="K78" s="91"/>
      <c r="L78" s="91"/>
      <c r="M78" s="91"/>
      <c r="N78" s="91"/>
      <c r="O78" s="91"/>
      <c r="P78" s="70"/>
      <c r="Q78" s="107">
        <f>SUM(Q15:Q76)</f>
        <v>399742795.62</v>
      </c>
      <c r="S78" s="80" t="s">
        <v>90</v>
      </c>
      <c r="T78" s="80"/>
      <c r="U78" s="80"/>
      <c r="V78" s="80"/>
      <c r="W78" s="80"/>
      <c r="X78" s="108"/>
      <c r="Y78" s="107">
        <f>SUM(Y15:Y76)</f>
        <v>998237.33</v>
      </c>
    </row>
    <row r="79" spans="1:25" ht="15.75" customHeight="1" x14ac:dyDescent="0.25">
      <c r="A79" s="80"/>
      <c r="B79" s="80"/>
      <c r="C79" s="80"/>
      <c r="D79" s="80"/>
      <c r="E79" s="80"/>
      <c r="F79" s="80"/>
      <c r="G79" s="54"/>
      <c r="H79" s="118"/>
      <c r="J79" s="91"/>
      <c r="K79" s="91"/>
      <c r="L79" s="91"/>
      <c r="M79" s="91"/>
      <c r="N79" s="91"/>
      <c r="O79" s="91"/>
      <c r="P79" s="70"/>
      <c r="Q79" s="107"/>
      <c r="S79" s="80"/>
      <c r="T79" s="80"/>
      <c r="U79" s="80"/>
      <c r="V79" s="80"/>
      <c r="W79" s="80"/>
      <c r="X79" s="108"/>
      <c r="Y79" s="107"/>
    </row>
    <row r="80" spans="1:25" x14ac:dyDescent="0.25">
      <c r="N80" s="18"/>
    </row>
    <row r="81" spans="1:25" ht="18" customHeight="1" x14ac:dyDescent="0.25">
      <c r="A81" s="119" t="s">
        <v>66</v>
      </c>
      <c r="B81" s="119"/>
      <c r="C81" s="119"/>
      <c r="D81" s="119"/>
      <c r="E81" s="119"/>
      <c r="F81" s="119"/>
      <c r="G81" s="119"/>
      <c r="H81" s="119"/>
      <c r="I81" s="119"/>
      <c r="J81" s="119"/>
      <c r="K81" s="119"/>
      <c r="L81" s="119"/>
      <c r="M81" s="119"/>
      <c r="N81" s="119"/>
      <c r="O81" s="119"/>
      <c r="P81" s="119"/>
      <c r="Q81" s="119"/>
      <c r="R81" s="119"/>
      <c r="S81" s="119"/>
      <c r="T81" s="119"/>
      <c r="U81" s="119"/>
      <c r="V81" s="119"/>
      <c r="W81" s="119"/>
      <c r="X81" s="117">
        <f>Y78+Q78+H78</f>
        <v>519104876.96999997</v>
      </c>
      <c r="Y81" s="117"/>
    </row>
    <row r="82" spans="1:25" ht="18" customHeight="1" x14ac:dyDescent="0.25">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7"/>
      <c r="Y82" s="117"/>
    </row>
  </sheetData>
  <mergeCells count="678">
    <mergeCell ref="J78:O79"/>
    <mergeCell ref="X73:X74"/>
    <mergeCell ref="S57:S58"/>
    <mergeCell ref="T51:T52"/>
    <mergeCell ref="T53:T54"/>
    <mergeCell ref="S51:S52"/>
    <mergeCell ref="S53:S54"/>
    <mergeCell ref="S55:S56"/>
    <mergeCell ref="S47:S48"/>
    <mergeCell ref="S49:S50"/>
    <mergeCell ref="T55:T56"/>
    <mergeCell ref="K71:K72"/>
    <mergeCell ref="L71:L72"/>
    <mergeCell ref="M71:M72"/>
    <mergeCell ref="S71:S72"/>
    <mergeCell ref="T71:T72"/>
    <mergeCell ref="U71:U72"/>
    <mergeCell ref="N63:N64"/>
    <mergeCell ref="N65:N66"/>
    <mergeCell ref="Q73:Q74"/>
    <mergeCell ref="R73:R74"/>
    <mergeCell ref="S73:S74"/>
    <mergeCell ref="T73:T74"/>
    <mergeCell ref="U73:U74"/>
    <mergeCell ref="Y55:Y56"/>
    <mergeCell ref="T41:T42"/>
    <mergeCell ref="Q65:Q66"/>
    <mergeCell ref="Q67:Q68"/>
    <mergeCell ref="Q69:Q70"/>
    <mergeCell ref="N55:N56"/>
    <mergeCell ref="Y73:Y74"/>
    <mergeCell ref="N73:N74"/>
    <mergeCell ref="V73:V74"/>
    <mergeCell ref="R71:R72"/>
    <mergeCell ref="Q71:Q72"/>
    <mergeCell ref="V45:V46"/>
    <mergeCell ref="V43:V44"/>
    <mergeCell ref="Y69:Y70"/>
    <mergeCell ref="S59:S60"/>
    <mergeCell ref="Y59:Y60"/>
    <mergeCell ref="X59:X60"/>
    <mergeCell ref="T61:T62"/>
    <mergeCell ref="T63:T64"/>
    <mergeCell ref="S65:S66"/>
    <mergeCell ref="T65:T66"/>
    <mergeCell ref="U65:U66"/>
    <mergeCell ref="R63:R64"/>
    <mergeCell ref="X25:X26"/>
    <mergeCell ref="X27:X28"/>
    <mergeCell ref="E63:E64"/>
    <mergeCell ref="B65:B66"/>
    <mergeCell ref="D67:D68"/>
    <mergeCell ref="H69:H70"/>
    <mergeCell ref="G63:G64"/>
    <mergeCell ref="C67:C68"/>
    <mergeCell ref="C69:C70"/>
    <mergeCell ref="N67:N68"/>
    <mergeCell ref="N69:N70"/>
    <mergeCell ref="B63:B64"/>
    <mergeCell ref="C63:C64"/>
    <mergeCell ref="H63:H64"/>
    <mergeCell ref="K65:K66"/>
    <mergeCell ref="M65:M66"/>
    <mergeCell ref="B67:B68"/>
    <mergeCell ref="D69:D70"/>
    <mergeCell ref="J65:J66"/>
    <mergeCell ref="L67:L68"/>
    <mergeCell ref="M67:M68"/>
    <mergeCell ref="L63:L64"/>
    <mergeCell ref="V49:V50"/>
    <mergeCell ref="V47:V48"/>
    <mergeCell ref="G73:G74"/>
    <mergeCell ref="E73:E74"/>
    <mergeCell ref="C73:C74"/>
    <mergeCell ref="S69:S70"/>
    <mergeCell ref="X15:X16"/>
    <mergeCell ref="V29:V30"/>
    <mergeCell ref="V27:V28"/>
    <mergeCell ref="V25:V26"/>
    <mergeCell ref="V23:V24"/>
    <mergeCell ref="V21:V22"/>
    <mergeCell ref="V19:V20"/>
    <mergeCell ref="V17:V18"/>
    <mergeCell ref="V41:V42"/>
    <mergeCell ref="V39:V40"/>
    <mergeCell ref="V37:V38"/>
    <mergeCell ref="V35:V36"/>
    <mergeCell ref="V33:V34"/>
    <mergeCell ref="V31:V32"/>
    <mergeCell ref="X17:X18"/>
    <mergeCell ref="X19:X20"/>
    <mergeCell ref="X21:X22"/>
    <mergeCell ref="X23:X24"/>
    <mergeCell ref="T69:T70"/>
    <mergeCell ref="U69:U70"/>
    <mergeCell ref="X29:X30"/>
    <mergeCell ref="X31:X32"/>
    <mergeCell ref="T49:T50"/>
    <mergeCell ref="V15:V16"/>
    <mergeCell ref="X69:X70"/>
    <mergeCell ref="Y71:Y72"/>
    <mergeCell ref="X71:X72"/>
    <mergeCell ref="V71:V72"/>
    <mergeCell ref="V69:V70"/>
    <mergeCell ref="V67:V68"/>
    <mergeCell ref="V65:V66"/>
    <mergeCell ref="V63:V64"/>
    <mergeCell ref="V61:V62"/>
    <mergeCell ref="X33:X34"/>
    <mergeCell ref="X35:X36"/>
    <mergeCell ref="X37:X38"/>
    <mergeCell ref="X39:X40"/>
    <mergeCell ref="X41:X42"/>
    <mergeCell ref="V57:V58"/>
    <mergeCell ref="V55:V56"/>
    <mergeCell ref="V53:V54"/>
    <mergeCell ref="V51:V52"/>
    <mergeCell ref="Y67:Y68"/>
    <mergeCell ref="A63:A64"/>
    <mergeCell ref="M63:M64"/>
    <mergeCell ref="J61:J62"/>
    <mergeCell ref="J63:J64"/>
    <mergeCell ref="R65:R66"/>
    <mergeCell ref="R67:R68"/>
    <mergeCell ref="V59:V60"/>
    <mergeCell ref="Y61:Y62"/>
    <mergeCell ref="A61:A62"/>
    <mergeCell ref="S67:S68"/>
    <mergeCell ref="T67:T68"/>
    <mergeCell ref="U67:U68"/>
    <mergeCell ref="X67:X68"/>
    <mergeCell ref="T59:T60"/>
    <mergeCell ref="S61:S62"/>
    <mergeCell ref="U59:U60"/>
    <mergeCell ref="Q59:Q60"/>
    <mergeCell ref="Y63:Y64"/>
    <mergeCell ref="P45:P46"/>
    <mergeCell ref="P47:P48"/>
    <mergeCell ref="P49:P50"/>
    <mergeCell ref="N57:N58"/>
    <mergeCell ref="N59:N60"/>
    <mergeCell ref="U57:U58"/>
    <mergeCell ref="Q55:Q56"/>
    <mergeCell ref="N45:N46"/>
    <mergeCell ref="N47:N48"/>
    <mergeCell ref="N49:N50"/>
    <mergeCell ref="N51:N52"/>
    <mergeCell ref="N53:N54"/>
    <mergeCell ref="Q57:Q58"/>
    <mergeCell ref="R49:R50"/>
    <mergeCell ref="T57:T58"/>
    <mergeCell ref="T47:T48"/>
    <mergeCell ref="R51:R52"/>
    <mergeCell ref="R53:R54"/>
    <mergeCell ref="X81:Y82"/>
    <mergeCell ref="Q61:Q62"/>
    <mergeCell ref="Q63:Q64"/>
    <mergeCell ref="H78:H79"/>
    <mergeCell ref="U61:U62"/>
    <mergeCell ref="S63:S64"/>
    <mergeCell ref="U63:U64"/>
    <mergeCell ref="H61:H62"/>
    <mergeCell ref="Q78:Q79"/>
    <mergeCell ref="H65:H66"/>
    <mergeCell ref="H67:H68"/>
    <mergeCell ref="N71:N72"/>
    <mergeCell ref="X61:X62"/>
    <mergeCell ref="X63:X64"/>
    <mergeCell ref="X65:X66"/>
    <mergeCell ref="Y65:Y66"/>
    <mergeCell ref="A81:W82"/>
    <mergeCell ref="L61:L62"/>
    <mergeCell ref="B69:B70"/>
    <mergeCell ref="A78:F79"/>
    <mergeCell ref="E65:E66"/>
    <mergeCell ref="G65:G66"/>
    <mergeCell ref="J67:J68"/>
    <mergeCell ref="J69:J70"/>
    <mergeCell ref="K53:K54"/>
    <mergeCell ref="J55:J56"/>
    <mergeCell ref="K55:K56"/>
    <mergeCell ref="K61:K62"/>
    <mergeCell ref="A55:A56"/>
    <mergeCell ref="D65:D66"/>
    <mergeCell ref="E59:E60"/>
    <mergeCell ref="G59:G60"/>
    <mergeCell ref="A57:A58"/>
    <mergeCell ref="B61:B62"/>
    <mergeCell ref="C61:C62"/>
    <mergeCell ref="D63:D64"/>
    <mergeCell ref="E57:E58"/>
    <mergeCell ref="B59:B60"/>
    <mergeCell ref="C59:C60"/>
    <mergeCell ref="D61:D62"/>
    <mergeCell ref="A59:A60"/>
    <mergeCell ref="A65:A66"/>
    <mergeCell ref="C65:C66"/>
    <mergeCell ref="M69:M70"/>
    <mergeCell ref="M59:M60"/>
    <mergeCell ref="J57:J58"/>
    <mergeCell ref="J59:J60"/>
    <mergeCell ref="H59:H60"/>
    <mergeCell ref="P75:P76"/>
    <mergeCell ref="A73:A74"/>
    <mergeCell ref="B73:B74"/>
    <mergeCell ref="D73:D74"/>
    <mergeCell ref="L59:L60"/>
    <mergeCell ref="K57:K58"/>
    <mergeCell ref="J71:J72"/>
    <mergeCell ref="A71:A72"/>
    <mergeCell ref="H71:H72"/>
    <mergeCell ref="E67:E68"/>
    <mergeCell ref="E69:E70"/>
    <mergeCell ref="E71:E72"/>
    <mergeCell ref="B71:B72"/>
    <mergeCell ref="C71:C72"/>
    <mergeCell ref="D71:D72"/>
    <mergeCell ref="A67:A68"/>
    <mergeCell ref="A69:A70"/>
    <mergeCell ref="P69:P70"/>
    <mergeCell ref="P71:P72"/>
    <mergeCell ref="P73:P74"/>
    <mergeCell ref="K51:K52"/>
    <mergeCell ref="H51:H52"/>
    <mergeCell ref="M61:M62"/>
    <mergeCell ref="L65:L66"/>
    <mergeCell ref="N61:N62"/>
    <mergeCell ref="B57:B58"/>
    <mergeCell ref="C57:C58"/>
    <mergeCell ref="D57:D58"/>
    <mergeCell ref="H57:H58"/>
    <mergeCell ref="E55:E56"/>
    <mergeCell ref="H55:H56"/>
    <mergeCell ref="G55:G56"/>
    <mergeCell ref="G61:G62"/>
    <mergeCell ref="D59:D60"/>
    <mergeCell ref="E61:E62"/>
    <mergeCell ref="H73:H74"/>
    <mergeCell ref="J73:J74"/>
    <mergeCell ref="K73:K74"/>
    <mergeCell ref="M73:M74"/>
    <mergeCell ref="L73:L74"/>
    <mergeCell ref="L69:L70"/>
    <mergeCell ref="L31:L32"/>
    <mergeCell ref="M31:M32"/>
    <mergeCell ref="N31:N32"/>
    <mergeCell ref="P31:P32"/>
    <mergeCell ref="Q31:Q32"/>
    <mergeCell ref="R45:R46"/>
    <mergeCell ref="R47:R48"/>
    <mergeCell ref="R55:R56"/>
    <mergeCell ref="R61:R62"/>
    <mergeCell ref="L57:L58"/>
    <mergeCell ref="M57:M58"/>
    <mergeCell ref="R59:R60"/>
    <mergeCell ref="M53:M54"/>
    <mergeCell ref="Q35:Q36"/>
    <mergeCell ref="R41:R42"/>
    <mergeCell ref="R43:R44"/>
    <mergeCell ref="Q45:Q46"/>
    <mergeCell ref="Q51:Q52"/>
    <mergeCell ref="Q53:Q54"/>
    <mergeCell ref="L51:L52"/>
    <mergeCell ref="M51:M52"/>
    <mergeCell ref="M55:M56"/>
    <mergeCell ref="L53:L54"/>
    <mergeCell ref="R57:R58"/>
    <mergeCell ref="Q29:Q30"/>
    <mergeCell ref="N41:N42"/>
    <mergeCell ref="N43:N44"/>
    <mergeCell ref="Q33:Q34"/>
    <mergeCell ref="M41:M42"/>
    <mergeCell ref="M43:M44"/>
    <mergeCell ref="Q39:Q40"/>
    <mergeCell ref="Q41:Q42"/>
    <mergeCell ref="Q43:Q44"/>
    <mergeCell ref="Q37:Q38"/>
    <mergeCell ref="N37:N38"/>
    <mergeCell ref="N39:N40"/>
    <mergeCell ref="P37:P38"/>
    <mergeCell ref="P39:P40"/>
    <mergeCell ref="P41:P42"/>
    <mergeCell ref="P43:P44"/>
    <mergeCell ref="T27:T28"/>
    <mergeCell ref="T29:T30"/>
    <mergeCell ref="T31:T32"/>
    <mergeCell ref="T33:T34"/>
    <mergeCell ref="T35:T36"/>
    <mergeCell ref="T37:T38"/>
    <mergeCell ref="T39:T40"/>
    <mergeCell ref="R27:R28"/>
    <mergeCell ref="R29:R30"/>
    <mergeCell ref="R31:R32"/>
    <mergeCell ref="R33:R34"/>
    <mergeCell ref="R35:R36"/>
    <mergeCell ref="R37:R38"/>
    <mergeCell ref="R39:R40"/>
    <mergeCell ref="T43:T44"/>
    <mergeCell ref="T45:T46"/>
    <mergeCell ref="Y33:Y34"/>
    <mergeCell ref="Y35:Y36"/>
    <mergeCell ref="Y37:Y38"/>
    <mergeCell ref="Y39:Y40"/>
    <mergeCell ref="T15:T16"/>
    <mergeCell ref="T17:T18"/>
    <mergeCell ref="T19:T20"/>
    <mergeCell ref="T21:T22"/>
    <mergeCell ref="T23:T24"/>
    <mergeCell ref="T25:T26"/>
    <mergeCell ref="Y15:Y16"/>
    <mergeCell ref="Y17:Y18"/>
    <mergeCell ref="Y19:Y20"/>
    <mergeCell ref="Y21:Y22"/>
    <mergeCell ref="Y23:Y24"/>
    <mergeCell ref="Y25:Y26"/>
    <mergeCell ref="Y27:Y28"/>
    <mergeCell ref="Y29:Y30"/>
    <mergeCell ref="Y31:Y32"/>
    <mergeCell ref="U37:U38"/>
    <mergeCell ref="U39:U40"/>
    <mergeCell ref="U31:U32"/>
    <mergeCell ref="U33:U34"/>
    <mergeCell ref="U15:U16"/>
    <mergeCell ref="U45:U46"/>
    <mergeCell ref="U47:U48"/>
    <mergeCell ref="Y41:Y42"/>
    <mergeCell ref="Y43:Y44"/>
    <mergeCell ref="Y57:Y58"/>
    <mergeCell ref="X51:X52"/>
    <mergeCell ref="X53:X54"/>
    <mergeCell ref="X55:X56"/>
    <mergeCell ref="X57:X58"/>
    <mergeCell ref="U49:U50"/>
    <mergeCell ref="U51:U52"/>
    <mergeCell ref="U53:U54"/>
    <mergeCell ref="U55:U56"/>
    <mergeCell ref="X43:X44"/>
    <mergeCell ref="X45:X46"/>
    <mergeCell ref="X47:X48"/>
    <mergeCell ref="X49:X50"/>
    <mergeCell ref="Y45:Y46"/>
    <mergeCell ref="Y47:Y48"/>
    <mergeCell ref="Y49:Y50"/>
    <mergeCell ref="Y51:Y52"/>
    <mergeCell ref="Y53:Y54"/>
    <mergeCell ref="U17:U18"/>
    <mergeCell ref="U19:U20"/>
    <mergeCell ref="U21:U22"/>
    <mergeCell ref="U23:U24"/>
    <mergeCell ref="S39:S40"/>
    <mergeCell ref="S41:S42"/>
    <mergeCell ref="S43:S44"/>
    <mergeCell ref="S45:S46"/>
    <mergeCell ref="S27:S28"/>
    <mergeCell ref="S29:S30"/>
    <mergeCell ref="S31:S32"/>
    <mergeCell ref="S33:S34"/>
    <mergeCell ref="S35:S36"/>
    <mergeCell ref="S37:S38"/>
    <mergeCell ref="S19:S20"/>
    <mergeCell ref="S21:S22"/>
    <mergeCell ref="S23:S24"/>
    <mergeCell ref="S25:S26"/>
    <mergeCell ref="U25:U26"/>
    <mergeCell ref="U27:U28"/>
    <mergeCell ref="U29:U30"/>
    <mergeCell ref="U35:U36"/>
    <mergeCell ref="U41:U42"/>
    <mergeCell ref="U43:U44"/>
    <mergeCell ref="S15:S16"/>
    <mergeCell ref="S17:S18"/>
    <mergeCell ref="N25:N26"/>
    <mergeCell ref="R11:R14"/>
    <mergeCell ref="R15:R16"/>
    <mergeCell ref="R17:R18"/>
    <mergeCell ref="R19:R20"/>
    <mergeCell ref="R21:R22"/>
    <mergeCell ref="R23:R24"/>
    <mergeCell ref="R25:R26"/>
    <mergeCell ref="P25:P26"/>
    <mergeCell ref="Q25:Q26"/>
    <mergeCell ref="N19:N20"/>
    <mergeCell ref="P19:P20"/>
    <mergeCell ref="Q19:Q20"/>
    <mergeCell ref="Q21:Q22"/>
    <mergeCell ref="P15:P16"/>
    <mergeCell ref="Q15:Q16"/>
    <mergeCell ref="P23:P24"/>
    <mergeCell ref="Q23:Q24"/>
    <mergeCell ref="N23:N24"/>
    <mergeCell ref="N15:N16"/>
    <mergeCell ref="P17:P18"/>
    <mergeCell ref="Q17:Q18"/>
    <mergeCell ref="A45:A46"/>
    <mergeCell ref="B49:B50"/>
    <mergeCell ref="C49:C50"/>
    <mergeCell ref="D49:D50"/>
    <mergeCell ref="G49:G50"/>
    <mergeCell ref="B45:B46"/>
    <mergeCell ref="C45:C46"/>
    <mergeCell ref="D45:D46"/>
    <mergeCell ref="G57:G58"/>
    <mergeCell ref="E45:E46"/>
    <mergeCell ref="A51:A52"/>
    <mergeCell ref="E51:E52"/>
    <mergeCell ref="G51:G52"/>
    <mergeCell ref="A49:A50"/>
    <mergeCell ref="E49:E50"/>
    <mergeCell ref="B55:B56"/>
    <mergeCell ref="C55:C56"/>
    <mergeCell ref="D55:D56"/>
    <mergeCell ref="B53:B54"/>
    <mergeCell ref="C53:C54"/>
    <mergeCell ref="D53:D54"/>
    <mergeCell ref="A53:A54"/>
    <mergeCell ref="A47:A48"/>
    <mergeCell ref="B51:B52"/>
    <mergeCell ref="C41:C42"/>
    <mergeCell ref="D41:D42"/>
    <mergeCell ref="E41:E42"/>
    <mergeCell ref="G37:G38"/>
    <mergeCell ref="H37:H38"/>
    <mergeCell ref="G45:G46"/>
    <mergeCell ref="H45:H46"/>
    <mergeCell ref="A37:A38"/>
    <mergeCell ref="B37:B38"/>
    <mergeCell ref="C37:C38"/>
    <mergeCell ref="D37:D38"/>
    <mergeCell ref="E37:E38"/>
    <mergeCell ref="A43:A44"/>
    <mergeCell ref="G41:G42"/>
    <mergeCell ref="H41:H42"/>
    <mergeCell ref="A39:A40"/>
    <mergeCell ref="B39:B40"/>
    <mergeCell ref="C39:C40"/>
    <mergeCell ref="D39:D40"/>
    <mergeCell ref="E39:E40"/>
    <mergeCell ref="G39:G40"/>
    <mergeCell ref="H39:H40"/>
    <mergeCell ref="A41:A42"/>
    <mergeCell ref="B41:B42"/>
    <mergeCell ref="H49:H50"/>
    <mergeCell ref="G53:G54"/>
    <mergeCell ref="H53:H54"/>
    <mergeCell ref="H43:H44"/>
    <mergeCell ref="B43:B44"/>
    <mergeCell ref="C43:C44"/>
    <mergeCell ref="E47:E48"/>
    <mergeCell ref="G47:G48"/>
    <mergeCell ref="H47:H48"/>
    <mergeCell ref="D43:D44"/>
    <mergeCell ref="E43:E44"/>
    <mergeCell ref="G43:G44"/>
    <mergeCell ref="C51:C52"/>
    <mergeCell ref="D51:D52"/>
    <mergeCell ref="E53:E54"/>
    <mergeCell ref="B47:B48"/>
    <mergeCell ref="C47:C48"/>
    <mergeCell ref="D47:D48"/>
    <mergeCell ref="K33:K34"/>
    <mergeCell ref="L33:L34"/>
    <mergeCell ref="L35:L36"/>
    <mergeCell ref="M35:M36"/>
    <mergeCell ref="N35:N36"/>
    <mergeCell ref="P35:P36"/>
    <mergeCell ref="K35:K36"/>
    <mergeCell ref="Q47:Q48"/>
    <mergeCell ref="Q49:Q50"/>
    <mergeCell ref="M37:M38"/>
    <mergeCell ref="K39:K40"/>
    <mergeCell ref="L39:L40"/>
    <mergeCell ref="M39:M40"/>
    <mergeCell ref="K37:K38"/>
    <mergeCell ref="L37:L38"/>
    <mergeCell ref="M33:M34"/>
    <mergeCell ref="N33:N34"/>
    <mergeCell ref="P33:P34"/>
    <mergeCell ref="K47:K48"/>
    <mergeCell ref="L47:L48"/>
    <mergeCell ref="M47:M48"/>
    <mergeCell ref="K41:K42"/>
    <mergeCell ref="L41:L42"/>
    <mergeCell ref="K43:K44"/>
    <mergeCell ref="I37:I38"/>
    <mergeCell ref="I41:I42"/>
    <mergeCell ref="I39:I40"/>
    <mergeCell ref="J37:J38"/>
    <mergeCell ref="J39:J40"/>
    <mergeCell ref="J41:J42"/>
    <mergeCell ref="K49:K50"/>
    <mergeCell ref="L49:L50"/>
    <mergeCell ref="M49:M50"/>
    <mergeCell ref="K45:K46"/>
    <mergeCell ref="J43:J44"/>
    <mergeCell ref="J45:J46"/>
    <mergeCell ref="J47:J48"/>
    <mergeCell ref="L43:L44"/>
    <mergeCell ref="L45:L46"/>
    <mergeCell ref="M45:M46"/>
    <mergeCell ref="J49:J50"/>
    <mergeCell ref="K31:K32"/>
    <mergeCell ref="A31:A32"/>
    <mergeCell ref="B31:B32"/>
    <mergeCell ref="C31:C32"/>
    <mergeCell ref="D31:D32"/>
    <mergeCell ref="E31:E32"/>
    <mergeCell ref="A35:A36"/>
    <mergeCell ref="B35:B36"/>
    <mergeCell ref="C35:C36"/>
    <mergeCell ref="D35:D36"/>
    <mergeCell ref="E35:E36"/>
    <mergeCell ref="G33:G34"/>
    <mergeCell ref="H33:H34"/>
    <mergeCell ref="I33:I34"/>
    <mergeCell ref="J33:J34"/>
    <mergeCell ref="A33:A34"/>
    <mergeCell ref="B33:B34"/>
    <mergeCell ref="C33:C34"/>
    <mergeCell ref="D33:D34"/>
    <mergeCell ref="E33:E34"/>
    <mergeCell ref="G35:G36"/>
    <mergeCell ref="H35:H36"/>
    <mergeCell ref="I35:I36"/>
    <mergeCell ref="J35:J36"/>
    <mergeCell ref="A29:A30"/>
    <mergeCell ref="B29:B30"/>
    <mergeCell ref="C29:C30"/>
    <mergeCell ref="D29:D30"/>
    <mergeCell ref="E29:E30"/>
    <mergeCell ref="G31:G32"/>
    <mergeCell ref="H31:H32"/>
    <mergeCell ref="I31:I32"/>
    <mergeCell ref="J31:J32"/>
    <mergeCell ref="A25:A26"/>
    <mergeCell ref="B25:B26"/>
    <mergeCell ref="C25:C26"/>
    <mergeCell ref="D25:D26"/>
    <mergeCell ref="E25:E26"/>
    <mergeCell ref="L27:L28"/>
    <mergeCell ref="M27:M28"/>
    <mergeCell ref="G27:G28"/>
    <mergeCell ref="H27:H28"/>
    <mergeCell ref="A27:A28"/>
    <mergeCell ref="B27:B28"/>
    <mergeCell ref="C27:C28"/>
    <mergeCell ref="D27:D28"/>
    <mergeCell ref="E27:E28"/>
    <mergeCell ref="G25:G26"/>
    <mergeCell ref="H25:H26"/>
    <mergeCell ref="K29:K30"/>
    <mergeCell ref="L29:L30"/>
    <mergeCell ref="N27:N28"/>
    <mergeCell ref="P27:P28"/>
    <mergeCell ref="G29:G30"/>
    <mergeCell ref="H29:H30"/>
    <mergeCell ref="I29:I30"/>
    <mergeCell ref="J29:J30"/>
    <mergeCell ref="I27:I28"/>
    <mergeCell ref="J27:J28"/>
    <mergeCell ref="K27:K28"/>
    <mergeCell ref="M29:M30"/>
    <mergeCell ref="N29:N30"/>
    <mergeCell ref="P29:P30"/>
    <mergeCell ref="K23:K24"/>
    <mergeCell ref="K25:K26"/>
    <mergeCell ref="L25:L26"/>
    <mergeCell ref="L23:L24"/>
    <mergeCell ref="M23:M24"/>
    <mergeCell ref="I25:I26"/>
    <mergeCell ref="J25:J26"/>
    <mergeCell ref="M25:M26"/>
    <mergeCell ref="Q27:Q28"/>
    <mergeCell ref="M19:M20"/>
    <mergeCell ref="M21:M22"/>
    <mergeCell ref="N21:N22"/>
    <mergeCell ref="P21:P22"/>
    <mergeCell ref="K21:K22"/>
    <mergeCell ref="L21:L22"/>
    <mergeCell ref="A23:A24"/>
    <mergeCell ref="B23:B24"/>
    <mergeCell ref="C23:C24"/>
    <mergeCell ref="D23:D24"/>
    <mergeCell ref="E23:E24"/>
    <mergeCell ref="G21:G22"/>
    <mergeCell ref="H21:H22"/>
    <mergeCell ref="I21:I22"/>
    <mergeCell ref="J21:J22"/>
    <mergeCell ref="A21:A22"/>
    <mergeCell ref="B21:B22"/>
    <mergeCell ref="C21:C22"/>
    <mergeCell ref="D21:D22"/>
    <mergeCell ref="E21:E22"/>
    <mergeCell ref="G23:G24"/>
    <mergeCell ref="H23:H24"/>
    <mergeCell ref="I23:I24"/>
    <mergeCell ref="J23:J24"/>
    <mergeCell ref="L17:L18"/>
    <mergeCell ref="M17:M18"/>
    <mergeCell ref="N17:N18"/>
    <mergeCell ref="A19:A20"/>
    <mergeCell ref="B19:B20"/>
    <mergeCell ref="C19:C20"/>
    <mergeCell ref="D19:D20"/>
    <mergeCell ref="E19:E20"/>
    <mergeCell ref="G19:G20"/>
    <mergeCell ref="I17:I18"/>
    <mergeCell ref="J17:J18"/>
    <mergeCell ref="K17:K18"/>
    <mergeCell ref="A17:A18"/>
    <mergeCell ref="B17:B18"/>
    <mergeCell ref="C17:C18"/>
    <mergeCell ref="D17:D18"/>
    <mergeCell ref="E17:E18"/>
    <mergeCell ref="G17:G18"/>
    <mergeCell ref="H17:H18"/>
    <mergeCell ref="H19:H20"/>
    <mergeCell ref="I19:I20"/>
    <mergeCell ref="J19:J20"/>
    <mergeCell ref="K19:K20"/>
    <mergeCell ref="L19:L20"/>
    <mergeCell ref="J11:J14"/>
    <mergeCell ref="A15:A16"/>
    <mergeCell ref="B15:B16"/>
    <mergeCell ref="C15:C16"/>
    <mergeCell ref="D15:D16"/>
    <mergeCell ref="E15:E16"/>
    <mergeCell ref="G15:G16"/>
    <mergeCell ref="H15:H16"/>
    <mergeCell ref="I15:I16"/>
    <mergeCell ref="J15:J16"/>
    <mergeCell ref="Y78:Y79"/>
    <mergeCell ref="X78:X79"/>
    <mergeCell ref="A75:A76"/>
    <mergeCell ref="B75:B76"/>
    <mergeCell ref="C75:C76"/>
    <mergeCell ref="D75:D76"/>
    <mergeCell ref="F15:F76"/>
    <mergeCell ref="G71:G72"/>
    <mergeCell ref="G75:G76"/>
    <mergeCell ref="H75:H76"/>
    <mergeCell ref="J75:J76"/>
    <mergeCell ref="K75:K76"/>
    <mergeCell ref="L75:L76"/>
    <mergeCell ref="M75:M76"/>
    <mergeCell ref="O15:O76"/>
    <mergeCell ref="Q75:Q76"/>
    <mergeCell ref="R75:R76"/>
    <mergeCell ref="S75:S76"/>
    <mergeCell ref="U75:U76"/>
    <mergeCell ref="W15:W76"/>
    <mergeCell ref="Y75:Y76"/>
    <mergeCell ref="K15:K16"/>
    <mergeCell ref="L15:L16"/>
    <mergeCell ref="M15:M16"/>
    <mergeCell ref="G78:G79"/>
    <mergeCell ref="P78:P79"/>
    <mergeCell ref="X75:X76"/>
    <mergeCell ref="T75:T76"/>
    <mergeCell ref="P51:P52"/>
    <mergeCell ref="P53:P54"/>
    <mergeCell ref="P55:P56"/>
    <mergeCell ref="P57:P58"/>
    <mergeCell ref="P59:P60"/>
    <mergeCell ref="P61:P62"/>
    <mergeCell ref="P63:P64"/>
    <mergeCell ref="P65:P66"/>
    <mergeCell ref="P67:P68"/>
    <mergeCell ref="G67:G68"/>
    <mergeCell ref="G69:G70"/>
    <mergeCell ref="J51:J52"/>
    <mergeCell ref="J53:J54"/>
    <mergeCell ref="L55:L56"/>
    <mergeCell ref="K63:K64"/>
    <mergeCell ref="K59:K60"/>
    <mergeCell ref="S78:W79"/>
    <mergeCell ref="K67:K68"/>
    <mergeCell ref="K69:K70"/>
    <mergeCell ref="R69:R70"/>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Y35"/>
  <sheetViews>
    <sheetView topLeftCell="A4" zoomScaleNormal="100" workbookViewId="0">
      <selection activeCell="A4" sqref="A4"/>
    </sheetView>
  </sheetViews>
  <sheetFormatPr baseColWidth="10" defaultRowHeight="15" x14ac:dyDescent="0.25"/>
  <cols>
    <col min="1" max="1" width="22.85546875" customWidth="1"/>
    <col min="2" max="2" width="18.7109375" customWidth="1"/>
    <col min="3" max="3" width="18" customWidth="1"/>
    <col min="4" max="4" width="21.7109375" customWidth="1"/>
    <col min="5" max="5" width="23.28515625" customWidth="1"/>
    <col min="6" max="6" width="16.28515625" customWidth="1"/>
    <col min="7" max="7" width="17.5703125" customWidth="1"/>
    <col min="8" max="8" width="17.85546875" customWidth="1"/>
    <col min="9" max="9" width="15.5703125" customWidth="1"/>
    <col min="10" max="10" width="14.85546875" customWidth="1"/>
    <col min="11" max="11" width="14.5703125" customWidth="1"/>
    <col min="12" max="12" width="26.140625" customWidth="1"/>
    <col min="13" max="13" width="18.5703125" customWidth="1"/>
    <col min="14" max="14" width="17.7109375" customWidth="1"/>
    <col min="15" max="15" width="30.140625" customWidth="1"/>
    <col min="16" max="16" width="17.85546875" customWidth="1"/>
  </cols>
  <sheetData>
    <row r="11" spans="1:25" ht="31.5" x14ac:dyDescent="0.25">
      <c r="A11" s="20" t="s">
        <v>67</v>
      </c>
      <c r="B11" s="21" t="s">
        <v>68</v>
      </c>
      <c r="C11" s="21" t="s">
        <v>69</v>
      </c>
      <c r="D11" s="21" t="s">
        <v>70</v>
      </c>
      <c r="E11" s="21" t="s">
        <v>71</v>
      </c>
      <c r="F11" s="21" t="s">
        <v>72</v>
      </c>
      <c r="G11" s="21" t="s">
        <v>73</v>
      </c>
      <c r="H11" s="21" t="s">
        <v>74</v>
      </c>
      <c r="I11" s="21" t="s">
        <v>75</v>
      </c>
      <c r="J11" s="21" t="s">
        <v>76</v>
      </c>
      <c r="K11" s="21" t="s">
        <v>77</v>
      </c>
      <c r="L11" s="21" t="s">
        <v>78</v>
      </c>
      <c r="M11" s="21" t="s">
        <v>92</v>
      </c>
      <c r="N11" s="21" t="s">
        <v>79</v>
      </c>
      <c r="O11" s="21" t="s">
        <v>80</v>
      </c>
      <c r="P11" s="21" t="s">
        <v>81</v>
      </c>
      <c r="Q11" s="13"/>
      <c r="R11" s="13"/>
      <c r="S11" s="13"/>
      <c r="T11" s="13"/>
      <c r="U11" s="13"/>
      <c r="V11" s="13"/>
      <c r="W11" s="13"/>
      <c r="X11" s="13"/>
      <c r="Y11" s="13"/>
    </row>
    <row r="12" spans="1:25" ht="15" customHeight="1" x14ac:dyDescent="0.25">
      <c r="A12" s="3"/>
      <c r="B12" s="3"/>
      <c r="C12" s="3"/>
      <c r="D12" s="3"/>
      <c r="E12" s="3"/>
      <c r="F12" s="3"/>
      <c r="G12" s="3"/>
      <c r="H12" s="3"/>
      <c r="I12" s="3"/>
      <c r="J12" s="3"/>
      <c r="K12" s="3"/>
      <c r="L12" s="3"/>
      <c r="M12" s="3"/>
      <c r="N12" s="3"/>
      <c r="O12" s="3"/>
      <c r="P12" s="3"/>
      <c r="Q12" s="14"/>
      <c r="R12" s="14"/>
      <c r="S12" s="14"/>
      <c r="T12" s="14"/>
      <c r="U12" s="14"/>
      <c r="V12" s="14"/>
      <c r="W12" s="14"/>
      <c r="X12" s="14"/>
      <c r="Y12" s="14"/>
    </row>
    <row r="13" spans="1:25" ht="89.25" x14ac:dyDescent="0.25">
      <c r="A13" s="42" t="s">
        <v>110</v>
      </c>
      <c r="B13" s="44"/>
      <c r="C13" s="44"/>
      <c r="D13" s="44" t="s">
        <v>117</v>
      </c>
      <c r="E13" s="44" t="s">
        <v>108</v>
      </c>
      <c r="F13" s="44" t="s">
        <v>6</v>
      </c>
      <c r="G13" s="45">
        <v>42853</v>
      </c>
      <c r="H13" s="50">
        <v>3598556</v>
      </c>
      <c r="I13" s="46" t="s">
        <v>118</v>
      </c>
      <c r="J13" s="47" t="s">
        <v>119</v>
      </c>
      <c r="K13" s="44"/>
      <c r="L13" s="44" t="s">
        <v>120</v>
      </c>
      <c r="M13" s="44"/>
      <c r="N13" s="44"/>
      <c r="O13" s="44" t="s">
        <v>121</v>
      </c>
      <c r="P13" s="44"/>
      <c r="Q13" s="24"/>
      <c r="R13" s="15"/>
      <c r="S13" s="15"/>
      <c r="T13" s="15"/>
      <c r="U13" s="15"/>
      <c r="V13" s="15"/>
      <c r="W13" s="15"/>
      <c r="X13" s="15"/>
      <c r="Y13" s="15"/>
    </row>
    <row r="14" spans="1:25" ht="114.75" x14ac:dyDescent="0.25">
      <c r="A14" s="42" t="s">
        <v>111</v>
      </c>
      <c r="B14" s="44"/>
      <c r="C14" s="44"/>
      <c r="D14" s="44" t="s">
        <v>122</v>
      </c>
      <c r="E14" s="44" t="s">
        <v>123</v>
      </c>
      <c r="F14" s="44" t="s">
        <v>30</v>
      </c>
      <c r="G14" s="45">
        <v>42870</v>
      </c>
      <c r="H14" s="52" t="s">
        <v>124</v>
      </c>
      <c r="I14" s="46" t="s">
        <v>125</v>
      </c>
      <c r="J14" s="47" t="s">
        <v>126</v>
      </c>
      <c r="K14" s="46"/>
      <c r="L14" s="48" t="s">
        <v>127</v>
      </c>
      <c r="M14" s="51">
        <v>0</v>
      </c>
      <c r="N14" s="47"/>
      <c r="O14" s="44" t="s">
        <v>128</v>
      </c>
      <c r="P14" s="44"/>
      <c r="Q14" s="128"/>
      <c r="R14" s="19"/>
      <c r="S14" s="19"/>
      <c r="T14" s="19"/>
      <c r="U14" s="19"/>
      <c r="V14" s="19"/>
      <c r="W14" s="19"/>
      <c r="X14" s="19"/>
      <c r="Y14" s="19"/>
    </row>
    <row r="15" spans="1:25" ht="114.75" x14ac:dyDescent="0.25">
      <c r="A15" s="42" t="s">
        <v>112</v>
      </c>
      <c r="B15" s="44"/>
      <c r="C15" s="44"/>
      <c r="D15" s="44" t="s">
        <v>122</v>
      </c>
      <c r="E15" s="44" t="s">
        <v>129</v>
      </c>
      <c r="F15" s="44" t="s">
        <v>30</v>
      </c>
      <c r="G15" s="45">
        <v>42870</v>
      </c>
      <c r="H15" s="53" t="s">
        <v>130</v>
      </c>
      <c r="I15" s="46" t="s">
        <v>131</v>
      </c>
      <c r="J15" s="47" t="s">
        <v>132</v>
      </c>
      <c r="K15" s="46"/>
      <c r="L15" s="48" t="s">
        <v>127</v>
      </c>
      <c r="M15" s="51">
        <v>0</v>
      </c>
      <c r="N15" s="47"/>
      <c r="O15" s="44" t="s">
        <v>133</v>
      </c>
      <c r="P15" s="44"/>
      <c r="Q15" s="128"/>
    </row>
    <row r="16" spans="1:25" ht="153" x14ac:dyDescent="0.25">
      <c r="A16" s="42" t="s">
        <v>113</v>
      </c>
      <c r="B16" s="44"/>
      <c r="C16" s="44"/>
      <c r="D16" s="44" t="s">
        <v>122</v>
      </c>
      <c r="E16" s="44" t="s">
        <v>134</v>
      </c>
      <c r="F16" s="44" t="s">
        <v>30</v>
      </c>
      <c r="G16" s="45">
        <v>42873</v>
      </c>
      <c r="H16" s="53" t="s">
        <v>135</v>
      </c>
      <c r="I16" s="46" t="s">
        <v>125</v>
      </c>
      <c r="J16" s="47" t="s">
        <v>126</v>
      </c>
      <c r="K16" s="46"/>
      <c r="L16" s="48" t="s">
        <v>136</v>
      </c>
      <c r="M16" s="51">
        <v>0</v>
      </c>
      <c r="N16" s="47"/>
      <c r="O16" s="44" t="s">
        <v>137</v>
      </c>
      <c r="P16" s="44"/>
      <c r="Q16" s="54"/>
    </row>
    <row r="17" spans="1:17" ht="153" x14ac:dyDescent="0.25">
      <c r="A17" s="42" t="s">
        <v>114</v>
      </c>
      <c r="B17" s="44"/>
      <c r="C17" s="44"/>
      <c r="D17" s="44" t="s">
        <v>122</v>
      </c>
      <c r="E17" s="44" t="s">
        <v>138</v>
      </c>
      <c r="F17" s="44" t="s">
        <v>30</v>
      </c>
      <c r="G17" s="45">
        <v>42873</v>
      </c>
      <c r="H17" s="53" t="s">
        <v>139</v>
      </c>
      <c r="I17" s="46" t="s">
        <v>125</v>
      </c>
      <c r="J17" s="47" t="s">
        <v>126</v>
      </c>
      <c r="K17" s="46"/>
      <c r="L17" s="48" t="s">
        <v>140</v>
      </c>
      <c r="M17" s="51">
        <v>0</v>
      </c>
      <c r="N17" s="47"/>
      <c r="O17" s="44" t="s">
        <v>141</v>
      </c>
      <c r="P17" s="44"/>
      <c r="Q17" s="54"/>
    </row>
    <row r="18" spans="1:17" ht="148.5" customHeight="1" x14ac:dyDescent="0.25">
      <c r="A18" s="42" t="s">
        <v>115</v>
      </c>
      <c r="B18" s="44"/>
      <c r="C18" s="44"/>
      <c r="D18" s="44" t="s">
        <v>122</v>
      </c>
      <c r="E18" s="44" t="s">
        <v>142</v>
      </c>
      <c r="F18" s="44" t="s">
        <v>30</v>
      </c>
      <c r="G18" s="45">
        <v>42873</v>
      </c>
      <c r="H18" s="53" t="s">
        <v>143</v>
      </c>
      <c r="I18" s="46" t="s">
        <v>144</v>
      </c>
      <c r="J18" s="47" t="s">
        <v>145</v>
      </c>
      <c r="K18" s="46"/>
      <c r="L18" s="48" t="s">
        <v>146</v>
      </c>
      <c r="M18" s="51">
        <v>0</v>
      </c>
      <c r="N18" s="47"/>
      <c r="O18" s="44" t="s">
        <v>147</v>
      </c>
      <c r="P18" s="44"/>
      <c r="Q18" s="54"/>
    </row>
    <row r="19" spans="1:17" ht="114.75" x14ac:dyDescent="0.25">
      <c r="A19" s="42" t="s">
        <v>116</v>
      </c>
      <c r="B19" s="44"/>
      <c r="C19" s="44"/>
      <c r="D19" s="44" t="s">
        <v>122</v>
      </c>
      <c r="E19" s="44" t="s">
        <v>148</v>
      </c>
      <c r="F19" s="44" t="s">
        <v>30</v>
      </c>
      <c r="G19" s="45">
        <v>42873</v>
      </c>
      <c r="H19" s="53" t="s">
        <v>149</v>
      </c>
      <c r="I19" s="46" t="s">
        <v>131</v>
      </c>
      <c r="J19" s="47" t="s">
        <v>132</v>
      </c>
      <c r="K19" s="46"/>
      <c r="L19" s="48" t="s">
        <v>127</v>
      </c>
      <c r="M19" s="51">
        <v>0</v>
      </c>
      <c r="N19" s="47"/>
      <c r="O19" s="44" t="s">
        <v>150</v>
      </c>
      <c r="P19" s="44"/>
      <c r="Q19" s="54"/>
    </row>
    <row r="20" spans="1:17" ht="15.75" x14ac:dyDescent="0.25">
      <c r="A20" s="49"/>
      <c r="B20" s="44"/>
      <c r="C20" s="44"/>
      <c r="D20" s="44"/>
      <c r="E20" s="44"/>
      <c r="F20" s="44"/>
      <c r="G20" s="44"/>
      <c r="H20" s="50"/>
      <c r="I20" s="44"/>
      <c r="J20" s="44"/>
      <c r="K20" s="44"/>
      <c r="L20" s="44"/>
      <c r="M20" s="44"/>
      <c r="N20" s="44"/>
      <c r="O20" s="44"/>
      <c r="P20" s="44"/>
      <c r="Q20" s="54"/>
    </row>
    <row r="21" spans="1:17" ht="15.75" x14ac:dyDescent="0.25">
      <c r="A21" s="49"/>
      <c r="B21" s="44"/>
      <c r="C21" s="44"/>
      <c r="D21" s="44"/>
      <c r="E21" s="44"/>
      <c r="F21" s="44"/>
      <c r="G21" s="44"/>
      <c r="H21" s="50"/>
      <c r="I21" s="44"/>
      <c r="J21" s="44"/>
      <c r="K21" s="44"/>
      <c r="L21" s="44"/>
      <c r="M21" s="44"/>
      <c r="N21" s="44"/>
      <c r="O21" s="44"/>
      <c r="P21" s="44"/>
      <c r="Q21" s="54"/>
    </row>
    <row r="22" spans="1:17" ht="15.75" x14ac:dyDescent="0.25">
      <c r="A22" s="49"/>
      <c r="B22" s="44"/>
      <c r="C22" s="44"/>
      <c r="D22" s="44"/>
      <c r="E22" s="44"/>
      <c r="F22" s="44"/>
      <c r="G22" s="44"/>
      <c r="H22" s="50"/>
      <c r="I22" s="44"/>
      <c r="J22" s="44"/>
      <c r="K22" s="44"/>
      <c r="L22" s="44"/>
      <c r="M22" s="44"/>
      <c r="N22" s="44"/>
      <c r="O22" s="44"/>
      <c r="P22" s="44"/>
      <c r="Q22" s="54"/>
    </row>
    <row r="23" spans="1:17" ht="15.75" x14ac:dyDescent="0.25">
      <c r="A23" s="49"/>
      <c r="B23" s="44"/>
      <c r="C23" s="44"/>
      <c r="D23" s="44"/>
      <c r="E23" s="44"/>
      <c r="F23" s="44"/>
      <c r="G23" s="44"/>
      <c r="H23" s="44"/>
      <c r="I23" s="44"/>
      <c r="J23" s="44"/>
      <c r="K23" s="44"/>
      <c r="L23" s="44"/>
      <c r="M23" s="44"/>
      <c r="N23" s="44"/>
      <c r="O23" s="44"/>
      <c r="P23" s="44"/>
      <c r="Q23" s="54"/>
    </row>
    <row r="24" spans="1:17" ht="43.5" customHeight="1" x14ac:dyDescent="0.25">
      <c r="A24" s="43"/>
      <c r="B24" s="54"/>
      <c r="C24" s="56"/>
      <c r="D24" s="56"/>
      <c r="E24" s="56"/>
      <c r="F24" s="121"/>
      <c r="G24" s="56"/>
      <c r="H24" s="55"/>
      <c r="I24" s="56"/>
      <c r="J24" s="127"/>
      <c r="K24" s="123"/>
      <c r="L24" s="124"/>
      <c r="M24" s="125"/>
      <c r="N24" s="126"/>
      <c r="O24" s="125"/>
      <c r="P24" s="54"/>
      <c r="Q24" s="54"/>
    </row>
    <row r="25" spans="1:17" ht="33.75" customHeight="1" x14ac:dyDescent="0.25">
      <c r="A25" s="43"/>
      <c r="B25" s="54"/>
      <c r="C25" s="56"/>
      <c r="D25" s="56"/>
      <c r="E25" s="56"/>
      <c r="F25" s="121"/>
      <c r="G25" s="56"/>
      <c r="H25" s="55"/>
      <c r="I25" s="56"/>
      <c r="J25" s="127"/>
      <c r="K25" s="123"/>
      <c r="L25" s="124"/>
      <c r="M25" s="125"/>
      <c r="N25" s="126"/>
      <c r="O25" s="125"/>
      <c r="P25" s="54"/>
      <c r="Q25" s="54"/>
    </row>
    <row r="26" spans="1:17" ht="30.75" customHeight="1" x14ac:dyDescent="0.25">
      <c r="A26" s="122"/>
      <c r="B26" s="54"/>
      <c r="C26" s="56"/>
      <c r="D26" s="56"/>
      <c r="E26" s="56"/>
      <c r="F26" s="121"/>
      <c r="G26" s="56"/>
      <c r="H26" s="55"/>
      <c r="I26" s="56"/>
      <c r="J26" s="127"/>
      <c r="K26" s="123"/>
      <c r="L26" s="124"/>
      <c r="M26" s="125"/>
      <c r="N26" s="126"/>
      <c r="O26" s="125"/>
      <c r="P26" s="54"/>
      <c r="Q26" s="54"/>
    </row>
    <row r="27" spans="1:17" ht="32.25" customHeight="1" x14ac:dyDescent="0.25">
      <c r="A27" s="122"/>
      <c r="B27" s="54"/>
      <c r="C27" s="56"/>
      <c r="D27" s="56"/>
      <c r="E27" s="56"/>
      <c r="F27" s="121"/>
      <c r="G27" s="56"/>
      <c r="H27" s="55"/>
      <c r="I27" s="56"/>
      <c r="J27" s="127"/>
      <c r="K27" s="123"/>
      <c r="L27" s="124"/>
      <c r="M27" s="125"/>
      <c r="N27" s="126"/>
      <c r="O27" s="125"/>
      <c r="P27" s="54"/>
      <c r="Q27" s="54"/>
    </row>
    <row r="28" spans="1:17" ht="28.5" customHeight="1" x14ac:dyDescent="0.25">
      <c r="A28" s="122"/>
      <c r="B28" s="54"/>
      <c r="C28" s="56"/>
      <c r="D28" s="56"/>
      <c r="E28" s="56"/>
      <c r="F28" s="121"/>
      <c r="G28" s="56"/>
      <c r="H28" s="55"/>
      <c r="I28" s="56"/>
      <c r="J28" s="127"/>
      <c r="K28" s="123"/>
      <c r="L28" s="124"/>
      <c r="M28" s="125"/>
      <c r="N28" s="126"/>
      <c r="O28" s="125"/>
      <c r="P28" s="54"/>
      <c r="Q28" s="54"/>
    </row>
    <row r="29" spans="1:17" ht="26.25" customHeight="1" x14ac:dyDescent="0.25">
      <c r="A29" s="122"/>
      <c r="B29" s="54"/>
      <c r="C29" s="56"/>
      <c r="D29" s="56"/>
      <c r="E29" s="56"/>
      <c r="F29" s="121"/>
      <c r="G29" s="56"/>
      <c r="H29" s="55"/>
      <c r="I29" s="56"/>
      <c r="J29" s="127"/>
      <c r="K29" s="123"/>
      <c r="L29" s="124"/>
      <c r="M29" s="125"/>
      <c r="N29" s="126"/>
      <c r="O29" s="125"/>
      <c r="P29" s="54"/>
      <c r="Q29" s="54"/>
    </row>
    <row r="30" spans="1:17" ht="38.25" customHeight="1" x14ac:dyDescent="0.25">
      <c r="A30" s="122"/>
      <c r="B30" s="54"/>
      <c r="C30" s="56"/>
      <c r="D30" s="56"/>
      <c r="E30" s="56"/>
      <c r="F30" s="121"/>
      <c r="G30" s="56"/>
      <c r="H30" s="55"/>
      <c r="I30" s="56"/>
      <c r="J30" s="127"/>
      <c r="K30" s="123"/>
      <c r="L30" s="124"/>
      <c r="M30" s="125"/>
      <c r="N30" s="126"/>
      <c r="O30" s="125"/>
      <c r="P30" s="54"/>
      <c r="Q30" s="54"/>
    </row>
    <row r="31" spans="1:17" ht="27.75" customHeight="1" x14ac:dyDescent="0.25">
      <c r="A31" s="122"/>
      <c r="B31" s="54"/>
      <c r="C31" s="56"/>
      <c r="D31" s="56"/>
      <c r="E31" s="56"/>
      <c r="F31" s="121"/>
      <c r="G31" s="56"/>
      <c r="H31" s="55"/>
      <c r="I31" s="56"/>
      <c r="J31" s="127"/>
      <c r="K31" s="123"/>
      <c r="L31" s="124"/>
      <c r="M31" s="125"/>
      <c r="N31" s="126"/>
      <c r="O31" s="125"/>
      <c r="P31" s="54"/>
      <c r="Q31" s="54"/>
    </row>
    <row r="32" spans="1:17" x14ac:dyDescent="0.25">
      <c r="A32" s="122"/>
      <c r="B32" s="54"/>
      <c r="C32" s="56"/>
      <c r="D32" s="56"/>
      <c r="E32" s="56"/>
      <c r="F32" s="121"/>
      <c r="G32" s="56"/>
      <c r="H32" s="55"/>
      <c r="I32" s="56"/>
      <c r="J32" s="127"/>
      <c r="K32" s="123"/>
      <c r="L32" s="124"/>
      <c r="M32" s="125"/>
      <c r="N32" s="126"/>
      <c r="O32" s="125"/>
      <c r="P32" s="54"/>
      <c r="Q32" s="54"/>
    </row>
    <row r="33" spans="1:17" ht="31.5" customHeight="1" x14ac:dyDescent="0.25">
      <c r="A33" s="122"/>
      <c r="B33" s="54"/>
      <c r="C33" s="56"/>
      <c r="D33" s="56"/>
      <c r="E33" s="56"/>
      <c r="F33" s="121"/>
      <c r="G33" s="56"/>
      <c r="H33" s="55"/>
      <c r="I33" s="56"/>
      <c r="J33" s="127"/>
      <c r="K33" s="123"/>
      <c r="L33" s="124"/>
      <c r="M33" s="125"/>
      <c r="N33" s="126"/>
      <c r="O33" s="125"/>
      <c r="P33" s="54"/>
      <c r="Q33" s="54"/>
    </row>
    <row r="34" spans="1:17" x14ac:dyDescent="0.25">
      <c r="A34" s="122"/>
    </row>
    <row r="35" spans="1:17" x14ac:dyDescent="0.25">
      <c r="A35" s="122"/>
    </row>
  </sheetData>
  <mergeCells count="90">
    <mergeCell ref="Q20:Q21"/>
    <mergeCell ref="Q18:Q19"/>
    <mergeCell ref="Q22:Q23"/>
    <mergeCell ref="Q14:Q15"/>
    <mergeCell ref="Q16:Q17"/>
    <mergeCell ref="N24:N25"/>
    <mergeCell ref="O24:O25"/>
    <mergeCell ref="F24:F25"/>
    <mergeCell ref="G24:G25"/>
    <mergeCell ref="H24:H25"/>
    <mergeCell ref="I24:I25"/>
    <mergeCell ref="J24:J25"/>
    <mergeCell ref="K24:K25"/>
    <mergeCell ref="L24:L25"/>
    <mergeCell ref="M24:M25"/>
    <mergeCell ref="B24:B25"/>
    <mergeCell ref="C24:C25"/>
    <mergeCell ref="D24:D25"/>
    <mergeCell ref="E24:E25"/>
    <mergeCell ref="P24:P25"/>
    <mergeCell ref="Q24:Q25"/>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F28:F29"/>
    <mergeCell ref="G28:G29"/>
    <mergeCell ref="H28:H29"/>
    <mergeCell ref="I28:I29"/>
    <mergeCell ref="A30:A31"/>
    <mergeCell ref="B30:B31"/>
    <mergeCell ref="C30:C31"/>
    <mergeCell ref="D30:D31"/>
    <mergeCell ref="E30:E31"/>
    <mergeCell ref="A28:A29"/>
    <mergeCell ref="B28:B29"/>
    <mergeCell ref="C28:C29"/>
    <mergeCell ref="D28:D29"/>
    <mergeCell ref="E28:E29"/>
    <mergeCell ref="Q30:Q31"/>
    <mergeCell ref="J30:J31"/>
    <mergeCell ref="K30:K31"/>
    <mergeCell ref="L30:L31"/>
    <mergeCell ref="O26:O27"/>
    <mergeCell ref="P26:P27"/>
    <mergeCell ref="Q26:Q27"/>
    <mergeCell ref="J28:J29"/>
    <mergeCell ref="K28:K29"/>
    <mergeCell ref="L28:L29"/>
    <mergeCell ref="M28:M29"/>
    <mergeCell ref="N28:N29"/>
    <mergeCell ref="O28:O29"/>
    <mergeCell ref="P28:P29"/>
    <mergeCell ref="Q28:Q29"/>
    <mergeCell ref="I30:I31"/>
    <mergeCell ref="M30:M31"/>
    <mergeCell ref="N30:N31"/>
    <mergeCell ref="O30:O31"/>
    <mergeCell ref="P30:P31"/>
    <mergeCell ref="B32:B33"/>
    <mergeCell ref="C32:C33"/>
    <mergeCell ref="D32:D33"/>
    <mergeCell ref="E32:E33"/>
    <mergeCell ref="H30:H31"/>
    <mergeCell ref="F30:F31"/>
    <mergeCell ref="G30:G31"/>
    <mergeCell ref="P32:P33"/>
    <mergeCell ref="Q32:Q33"/>
    <mergeCell ref="A34:A35"/>
    <mergeCell ref="K32:K33"/>
    <mergeCell ref="L32:L33"/>
    <mergeCell ref="M32:M33"/>
    <mergeCell ref="N32:N33"/>
    <mergeCell ref="O32:O33"/>
    <mergeCell ref="F32:F33"/>
    <mergeCell ref="G32:G33"/>
    <mergeCell ref="H32:H33"/>
    <mergeCell ref="I32:I33"/>
    <mergeCell ref="J32:J33"/>
    <mergeCell ref="A32:A3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FORMATO 1 </vt:lpstr>
      <vt:lpstr>FORMATO 2 </vt:lpstr>
      <vt:lpstr>FORMATO 3 </vt:lpstr>
      <vt:lpstr>FORMATO 4 </vt:lpstr>
      <vt:lpstr>FORMATO 5 </vt:lpstr>
      <vt:lpstr>FORMATO 6 </vt:lpstr>
      <vt:lpstr>FORMATO 7 </vt:lpstr>
    </vt:vector>
  </TitlesOfParts>
  <Company>Secretaría de Finanzas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finanzas</cp:lastModifiedBy>
  <dcterms:created xsi:type="dcterms:W3CDTF">2016-11-16T14:49:51Z</dcterms:created>
  <dcterms:modified xsi:type="dcterms:W3CDTF">2017-09-13T17:06:06Z</dcterms:modified>
</cp:coreProperties>
</file>