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30" windowWidth="20115" windowHeight="6585" activeTab="6"/>
  </bookViews>
  <sheets>
    <sheet name="FORMATO 1 " sheetId="1" r:id="rId1"/>
    <sheet name="FORMATO 2 " sheetId="2" r:id="rId2"/>
    <sheet name="FORMATO 3 " sheetId="3" r:id="rId3"/>
    <sheet name="FORMATO 4 " sheetId="4" r:id="rId4"/>
    <sheet name="FORMATO 5 " sheetId="5" r:id="rId5"/>
    <sheet name="FORMATO 6 " sheetId="6" r:id="rId6"/>
    <sheet name="FORMATO 7 " sheetId="7" r:id="rId7"/>
  </sheets>
  <externalReferences>
    <externalReference r:id="rId8"/>
    <externalReference r:id="rId9"/>
  </externalReferences>
  <calcPr calcId="145621"/>
</workbook>
</file>

<file path=xl/calcChain.xml><?xml version="1.0" encoding="utf-8"?>
<calcChain xmlns="http://schemas.openxmlformats.org/spreadsheetml/2006/main">
  <c r="I27" i="5" l="1"/>
  <c r="I19" i="5"/>
  <c r="I17" i="5"/>
  <c r="I15" i="5"/>
  <c r="H29" i="5"/>
  <c r="I29" i="5" s="1"/>
  <c r="H25" i="5"/>
  <c r="I25" i="5" s="1"/>
  <c r="H23" i="5"/>
  <c r="I23" i="5" s="1"/>
  <c r="H21" i="5"/>
  <c r="I21" i="5" s="1"/>
  <c r="H15" i="5"/>
  <c r="L41" i="2"/>
  <c r="L39" i="2"/>
  <c r="L37" i="2"/>
  <c r="L35" i="2"/>
  <c r="L33" i="2"/>
  <c r="L31" i="2"/>
  <c r="L29" i="2"/>
  <c r="L27" i="2"/>
  <c r="L43" i="2"/>
  <c r="L25" i="2"/>
  <c r="L23" i="2"/>
  <c r="L21" i="2"/>
  <c r="L19" i="2"/>
  <c r="L17" i="2"/>
  <c r="L15" i="2"/>
  <c r="F45" i="2"/>
  <c r="F43" i="2"/>
  <c r="F41" i="2"/>
  <c r="F39" i="2"/>
  <c r="F37" i="2"/>
  <c r="F35" i="2"/>
  <c r="F33" i="2"/>
  <c r="F31" i="2"/>
  <c r="F29" i="2"/>
  <c r="F27" i="2"/>
  <c r="F25" i="2"/>
  <c r="F23" i="2"/>
  <c r="F21" i="2"/>
  <c r="F19" i="2"/>
  <c r="F17" i="2"/>
  <c r="F15" i="2"/>
  <c r="E48" i="2" s="1"/>
  <c r="K48" i="2" l="1"/>
  <c r="K51" i="2" s="1"/>
  <c r="I15" i="3" l="1"/>
  <c r="Y75" i="6" l="1"/>
  <c r="Y73" i="6"/>
  <c r="Y71" i="6"/>
  <c r="Y69" i="6"/>
  <c r="Y67" i="6"/>
  <c r="Y65" i="6"/>
  <c r="Y63" i="6"/>
  <c r="Y61" i="6"/>
  <c r="Y59" i="6"/>
  <c r="Y57" i="6"/>
  <c r="Y55" i="6"/>
  <c r="Y53" i="6"/>
  <c r="Y51" i="6"/>
  <c r="Y49" i="6"/>
  <c r="Y47" i="6"/>
  <c r="Y45" i="6"/>
  <c r="Y43" i="6"/>
  <c r="Y41" i="6"/>
  <c r="Y39" i="6"/>
  <c r="Y37" i="6"/>
  <c r="Y35" i="6"/>
  <c r="Y33" i="6"/>
  <c r="Y31" i="6"/>
  <c r="Y29" i="6"/>
  <c r="Y27" i="6"/>
  <c r="Y25" i="6"/>
  <c r="Y23" i="6"/>
  <c r="Y21" i="6"/>
  <c r="Y19" i="6"/>
  <c r="Y17" i="6"/>
  <c r="Y15" i="6"/>
  <c r="Q75" i="6"/>
  <c r="Q73" i="6"/>
  <c r="Q71" i="6"/>
  <c r="Q69" i="6"/>
  <c r="Q67" i="6"/>
  <c r="Q65" i="6"/>
  <c r="Q63" i="6"/>
  <c r="Q61" i="6"/>
  <c r="Q59" i="6"/>
  <c r="Q57" i="6"/>
  <c r="Q55" i="6"/>
  <c r="Q53" i="6"/>
  <c r="Q51" i="6"/>
  <c r="Q49" i="6"/>
  <c r="Q47" i="6"/>
  <c r="Q45" i="6"/>
  <c r="F45" i="4" s="1"/>
  <c r="Q43" i="6"/>
  <c r="F43" i="4" s="1"/>
  <c r="Q41" i="6"/>
  <c r="Q39" i="6"/>
  <c r="F39" i="4" s="1"/>
  <c r="Q37" i="6"/>
  <c r="F37" i="4" s="1"/>
  <c r="Q35" i="6"/>
  <c r="F35" i="4" s="1"/>
  <c r="Q33" i="6"/>
  <c r="F33" i="4" s="1"/>
  <c r="Q31" i="6"/>
  <c r="F31" i="4" s="1"/>
  <c r="Q29" i="6"/>
  <c r="Q27" i="6"/>
  <c r="F27" i="4" s="1"/>
  <c r="Q25" i="6"/>
  <c r="F25" i="4" s="1"/>
  <c r="Q23" i="6"/>
  <c r="F23" i="4" s="1"/>
  <c r="Q21" i="6"/>
  <c r="F21" i="4" s="1"/>
  <c r="Q19" i="6"/>
  <c r="F19" i="4" s="1"/>
  <c r="Q17" i="6"/>
  <c r="F17" i="4" s="1"/>
  <c r="Q15" i="6"/>
  <c r="H75" i="6"/>
  <c r="H73" i="6"/>
  <c r="H71" i="6"/>
  <c r="H69" i="6"/>
  <c r="H67" i="6"/>
  <c r="H65" i="6"/>
  <c r="H63" i="6"/>
  <c r="H61" i="6"/>
  <c r="H59" i="6"/>
  <c r="H57" i="6"/>
  <c r="H55" i="6"/>
  <c r="H53" i="6"/>
  <c r="H51" i="6"/>
  <c r="H49" i="6"/>
  <c r="H47" i="6"/>
  <c r="H45" i="6"/>
  <c r="H43" i="6"/>
  <c r="H41" i="6"/>
  <c r="H39" i="6"/>
  <c r="H37" i="6"/>
  <c r="H35" i="6"/>
  <c r="H33" i="6"/>
  <c r="H31" i="6"/>
  <c r="H29" i="6"/>
  <c r="H27" i="6"/>
  <c r="H25" i="6"/>
  <c r="H23" i="6"/>
  <c r="H21" i="6"/>
  <c r="H19" i="6"/>
  <c r="H17" i="6"/>
  <c r="H15" i="6"/>
  <c r="F15" i="4"/>
  <c r="F29" i="4"/>
  <c r="F41" i="4"/>
  <c r="Q78" i="6" l="1"/>
  <c r="Y78" i="6"/>
  <c r="H78" i="6"/>
  <c r="I45" i="3"/>
  <c r="I43" i="3"/>
  <c r="I41" i="3"/>
  <c r="I39" i="3"/>
  <c r="I37" i="3"/>
  <c r="I35" i="3"/>
  <c r="I33" i="3"/>
  <c r="I31" i="3"/>
  <c r="I29" i="3"/>
  <c r="I27" i="3"/>
  <c r="I25" i="3"/>
  <c r="I23" i="3"/>
  <c r="I21" i="3"/>
  <c r="I19" i="3"/>
  <c r="I17" i="3"/>
  <c r="X81" i="6" l="1"/>
  <c r="L43" i="4"/>
  <c r="L41" i="4"/>
  <c r="L39" i="4"/>
  <c r="L37" i="4"/>
  <c r="L35" i="4"/>
  <c r="L33" i="4"/>
  <c r="L31" i="4"/>
  <c r="L29" i="4"/>
  <c r="L27" i="4"/>
  <c r="O27" i="3"/>
  <c r="L25" i="4"/>
  <c r="L23" i="4"/>
  <c r="L21" i="4"/>
  <c r="L19" i="4"/>
  <c r="L17" i="4"/>
  <c r="L15" i="4"/>
  <c r="E48" i="4" l="1"/>
  <c r="K48" i="4"/>
  <c r="A29" i="5"/>
  <c r="K51" i="4" l="1"/>
  <c r="A17" i="5" l="1"/>
  <c r="A19" i="5" s="1"/>
  <c r="A21" i="5" s="1"/>
  <c r="A23" i="5" s="1"/>
  <c r="A25" i="5" s="1"/>
  <c r="A27" i="5" s="1"/>
  <c r="P41" i="3"/>
  <c r="P39" i="3"/>
  <c r="P37" i="3"/>
  <c r="P35" i="3"/>
  <c r="P33" i="3"/>
  <c r="P31" i="3"/>
  <c r="P29" i="3"/>
  <c r="P43" i="3"/>
  <c r="P27" i="3"/>
  <c r="P25" i="3"/>
  <c r="P23" i="3"/>
  <c r="P21" i="3"/>
  <c r="P19" i="3"/>
  <c r="P17" i="3"/>
  <c r="P15" i="3"/>
  <c r="M48" i="3" l="1"/>
  <c r="E48" i="3"/>
  <c r="M51" i="3" l="1"/>
  <c r="O25" i="3"/>
  <c r="H15" i="3"/>
  <c r="O43" i="3" l="1"/>
  <c r="O41" i="3"/>
  <c r="O39" i="3"/>
  <c r="O37" i="3"/>
  <c r="O35" i="3"/>
  <c r="O33" i="3"/>
  <c r="O31" i="3"/>
  <c r="O29" i="3"/>
  <c r="O23" i="3"/>
  <c r="O21" i="3"/>
  <c r="O19" i="3"/>
  <c r="O17" i="3"/>
  <c r="O15" i="3"/>
  <c r="H45" i="3"/>
  <c r="H43" i="3"/>
  <c r="H41" i="3"/>
  <c r="H39" i="3"/>
  <c r="H37" i="3"/>
  <c r="H35" i="3"/>
  <c r="H33" i="3"/>
  <c r="H31" i="3"/>
  <c r="H29" i="3"/>
  <c r="H27" i="3"/>
  <c r="H25" i="3"/>
  <c r="H23" i="3"/>
  <c r="H21" i="3"/>
  <c r="H19" i="3"/>
  <c r="H17" i="3"/>
  <c r="R75" i="6" l="1"/>
  <c r="J75" i="6"/>
  <c r="A75" i="6"/>
  <c r="G43" i="4" l="1"/>
  <c r="J43" i="3"/>
  <c r="G43" i="2"/>
  <c r="J43" i="1" l="1"/>
  <c r="G41" i="4" l="1"/>
  <c r="J41" i="1" l="1"/>
  <c r="J41" i="3"/>
  <c r="G41" i="2"/>
  <c r="R17" i="6" l="1"/>
  <c r="R19" i="6" s="1"/>
  <c r="R21" i="6" s="1"/>
  <c r="R23" i="6" s="1"/>
  <c r="R25" i="6" s="1"/>
  <c r="R27" i="6" s="1"/>
  <c r="R29" i="6" s="1"/>
  <c r="R31" i="6" s="1"/>
  <c r="R33" i="6" s="1"/>
  <c r="R35" i="6" s="1"/>
  <c r="R37" i="6" s="1"/>
  <c r="R39" i="6" s="1"/>
  <c r="R41" i="6" s="1"/>
  <c r="R43" i="6" s="1"/>
  <c r="R45" i="6" s="1"/>
  <c r="R47" i="6" s="1"/>
  <c r="R49" i="6" s="1"/>
  <c r="R51" i="6" s="1"/>
  <c r="R53" i="6" s="1"/>
  <c r="R55" i="6" s="1"/>
  <c r="R57" i="6" s="1"/>
  <c r="R59" i="6" s="1"/>
  <c r="R61" i="6" s="1"/>
  <c r="R63" i="6" s="1"/>
  <c r="R65" i="6" s="1"/>
  <c r="R67" i="6" s="1"/>
  <c r="R69" i="6" s="1"/>
  <c r="R71" i="6" s="1"/>
  <c r="R73" i="6" s="1"/>
  <c r="G17" i="4" l="1"/>
  <c r="G19" i="4" s="1"/>
  <c r="G21" i="4" s="1"/>
  <c r="G23" i="4" s="1"/>
  <c r="G25" i="4" s="1"/>
  <c r="G27" i="4" s="1"/>
  <c r="G29" i="4" s="1"/>
  <c r="G31" i="4" s="1"/>
  <c r="G33" i="4" s="1"/>
  <c r="G35" i="4" s="1"/>
  <c r="G37" i="4" s="1"/>
  <c r="G39" i="4" s="1"/>
  <c r="A17" i="4"/>
  <c r="A19" i="4" s="1"/>
  <c r="A21" i="4" s="1"/>
  <c r="A23" i="4" s="1"/>
  <c r="A25" i="4" s="1"/>
  <c r="A27" i="4" s="1"/>
  <c r="A29" i="4" s="1"/>
  <c r="A31" i="4" s="1"/>
  <c r="A33" i="4" s="1"/>
  <c r="A35" i="4" s="1"/>
  <c r="A37" i="4" s="1"/>
  <c r="A39" i="4" s="1"/>
  <c r="A41" i="4" s="1"/>
  <c r="A43" i="4" s="1"/>
  <c r="A45" i="4" s="1"/>
  <c r="A19" i="3"/>
  <c r="A21" i="3" s="1"/>
  <c r="A23" i="3" s="1"/>
  <c r="A25" i="3" s="1"/>
  <c r="A27" i="3" s="1"/>
  <c r="A29" i="3" s="1"/>
  <c r="A31" i="3" s="1"/>
  <c r="A33" i="3" s="1"/>
  <c r="A35" i="3" s="1"/>
  <c r="A37" i="3" s="1"/>
  <c r="A39" i="3" s="1"/>
  <c r="A41" i="3" s="1"/>
  <c r="A43" i="3" s="1"/>
  <c r="A45" i="3" s="1"/>
  <c r="A17" i="3"/>
  <c r="J17" i="3"/>
  <c r="J19" i="3" s="1"/>
  <c r="J21" i="3" s="1"/>
  <c r="J23" i="3" s="1"/>
  <c r="J25" i="3" s="1"/>
  <c r="J27" i="3" s="1"/>
  <c r="J29" i="3" s="1"/>
  <c r="J31" i="3" s="1"/>
  <c r="J33" i="3" s="1"/>
  <c r="J35" i="3" s="1"/>
  <c r="J37" i="3" s="1"/>
  <c r="J39" i="3" s="1"/>
  <c r="A17" i="2"/>
  <c r="A19" i="2" s="1"/>
  <c r="A21" i="2" s="1"/>
  <c r="A23" i="2" s="1"/>
  <c r="A25" i="2" s="1"/>
  <c r="A27" i="2" s="1"/>
  <c r="A29" i="2" s="1"/>
  <c r="A31" i="2" s="1"/>
  <c r="A33" i="2" s="1"/>
  <c r="A35" i="2" s="1"/>
  <c r="A37" i="2" s="1"/>
  <c r="A39" i="2" s="1"/>
  <c r="A41" i="2" s="1"/>
  <c r="J17" i="1"/>
  <c r="J19" i="1" s="1"/>
  <c r="J21" i="1" s="1"/>
  <c r="J23" i="1" s="1"/>
  <c r="J25" i="1" s="1"/>
  <c r="J27" i="1" s="1"/>
  <c r="J29" i="1" s="1"/>
  <c r="J31" i="1" s="1"/>
  <c r="J33" i="1" s="1"/>
  <c r="J35" i="1" s="1"/>
  <c r="J37" i="1" s="1"/>
  <c r="J39" i="1" s="1"/>
  <c r="J17" i="6"/>
  <c r="J19" i="6" s="1"/>
  <c r="J21" i="6" s="1"/>
  <c r="J23" i="6" s="1"/>
  <c r="J25" i="6" s="1"/>
  <c r="J27" i="6" s="1"/>
  <c r="J29" i="6" s="1"/>
  <c r="J31" i="6" s="1"/>
  <c r="J33" i="6" s="1"/>
  <c r="J35" i="6" s="1"/>
  <c r="J37" i="6" s="1"/>
  <c r="J39" i="6" s="1"/>
  <c r="J41" i="6" s="1"/>
  <c r="J43" i="6" s="1"/>
  <c r="J45" i="6" s="1"/>
  <c r="J47" i="6" s="1"/>
  <c r="J49" i="6" s="1"/>
  <c r="J51" i="6" s="1"/>
  <c r="J53" i="6" s="1"/>
  <c r="J55" i="6" s="1"/>
  <c r="J57" i="6" s="1"/>
  <c r="J59" i="6" s="1"/>
  <c r="J61" i="6" s="1"/>
  <c r="J63" i="6" s="1"/>
  <c r="J65" i="6" s="1"/>
  <c r="J67" i="6" s="1"/>
  <c r="J69" i="6" s="1"/>
  <c r="J71" i="6" s="1"/>
  <c r="J73" i="6" s="1"/>
  <c r="A17" i="6"/>
  <c r="A19" i="6" s="1"/>
  <c r="A21" i="6" s="1"/>
  <c r="A23" i="6" s="1"/>
  <c r="A25" i="6" s="1"/>
  <c r="A27" i="6" s="1"/>
  <c r="A29" i="6" s="1"/>
  <c r="A31" i="6" s="1"/>
  <c r="A33" i="6" s="1"/>
  <c r="A35" i="6" s="1"/>
  <c r="A37" i="6" s="1"/>
  <c r="A39" i="6" s="1"/>
  <c r="A41" i="6" s="1"/>
  <c r="A43" i="6" s="1"/>
  <c r="A45" i="6" s="1"/>
  <c r="A47" i="6" s="1"/>
  <c r="A49" i="6" s="1"/>
  <c r="A51" i="6" s="1"/>
  <c r="A53" i="6" s="1"/>
  <c r="A55" i="6" s="1"/>
  <c r="A57" i="6" s="1"/>
  <c r="A59" i="6" s="1"/>
  <c r="A61" i="6" s="1"/>
  <c r="A63" i="6" s="1"/>
  <c r="A65" i="6" s="1"/>
  <c r="A67" i="6" s="1"/>
  <c r="A69" i="6" s="1"/>
  <c r="A71" i="6" s="1"/>
  <c r="A73" i="6" s="1"/>
  <c r="A43" i="2" l="1"/>
  <c r="A45" i="2" s="1"/>
  <c r="G17" i="2"/>
  <c r="G19" i="2" s="1"/>
  <c r="G21" i="2" s="1"/>
  <c r="G23" i="2" s="1"/>
  <c r="G25" i="2" s="1"/>
  <c r="G27" i="2" s="1"/>
  <c r="G29" i="2" s="1"/>
  <c r="G31" i="2" s="1"/>
  <c r="G33" i="2" s="1"/>
  <c r="G35" i="2" s="1"/>
  <c r="G37" i="2" s="1"/>
  <c r="G39" i="2" s="1"/>
  <c r="F31" i="5" l="1"/>
</calcChain>
</file>

<file path=xl/sharedStrings.xml><?xml version="1.0" encoding="utf-8"?>
<sst xmlns="http://schemas.openxmlformats.org/spreadsheetml/2006/main" count="566" uniqueCount="238">
  <si>
    <t xml:space="preserve">Monto del Credito </t>
  </si>
  <si>
    <t xml:space="preserve">Institucion Bancaria </t>
  </si>
  <si>
    <t xml:space="preserve">Fecha de Contratacion </t>
  </si>
  <si>
    <t>Fecha de Vencimiento</t>
  </si>
  <si>
    <t xml:space="preserve">Banca Comercial </t>
  </si>
  <si>
    <t xml:space="preserve">Banca de Desarrollo </t>
  </si>
  <si>
    <t>Interacciones</t>
  </si>
  <si>
    <t>Banorte</t>
  </si>
  <si>
    <t>Santander</t>
  </si>
  <si>
    <t>Banamex</t>
  </si>
  <si>
    <t>Scotiabank</t>
  </si>
  <si>
    <t xml:space="preserve">Banorte </t>
  </si>
  <si>
    <t xml:space="preserve"> OCT 15-2007</t>
  </si>
  <si>
    <t xml:space="preserve"> OCT 19-2007</t>
  </si>
  <si>
    <t xml:space="preserve"> OCT 17-2007</t>
  </si>
  <si>
    <t xml:space="preserve"> DIC 04-2013</t>
  </si>
  <si>
    <t xml:space="preserve"> OCT 13-2015</t>
  </si>
  <si>
    <t xml:space="preserve"> DIC 11-2013</t>
  </si>
  <si>
    <t xml:space="preserve"> MAR 12-2014</t>
  </si>
  <si>
    <t xml:space="preserve"> DIC 02-2010</t>
  </si>
  <si>
    <t xml:space="preserve"> JUL 18-2011</t>
  </si>
  <si>
    <t xml:space="preserve"> FEB 27-2013</t>
  </si>
  <si>
    <t xml:space="preserve"> DIC 11-2015</t>
  </si>
  <si>
    <t xml:space="preserve"> DIC 16-2015</t>
  </si>
  <si>
    <t xml:space="preserve">  OCT-2027</t>
  </si>
  <si>
    <t xml:space="preserve"> OCT-2027</t>
  </si>
  <si>
    <t xml:space="preserve"> DIC-2035</t>
  </si>
  <si>
    <t xml:space="preserve"> JUL-2034</t>
  </si>
  <si>
    <t xml:space="preserve"> DIC-2020</t>
  </si>
  <si>
    <t xml:space="preserve"> ENE-2036</t>
  </si>
  <si>
    <t xml:space="preserve">Banobras </t>
  </si>
  <si>
    <t>DIC 13-2007</t>
  </si>
  <si>
    <t>JUL 9-2003</t>
  </si>
  <si>
    <t>JUL 11-2005</t>
  </si>
  <si>
    <t>FEB 14-2007</t>
  </si>
  <si>
    <t xml:space="preserve"> OCT 26-2015</t>
  </si>
  <si>
    <t>DIC 14-2015</t>
  </si>
  <si>
    <t>JUN 20-2012</t>
  </si>
  <si>
    <t>JUN 29-2012</t>
  </si>
  <si>
    <t>SEP 23-2013</t>
  </si>
  <si>
    <t xml:space="preserve"> JUL 29-2014</t>
  </si>
  <si>
    <t xml:space="preserve"> DIC 11-2014</t>
  </si>
  <si>
    <t xml:space="preserve"> DIC-2027</t>
  </si>
  <si>
    <t xml:space="preserve"> FEB-2027</t>
  </si>
  <si>
    <t xml:space="preserve"> MAR-2027</t>
  </si>
  <si>
    <t xml:space="preserve"> JUN-2034</t>
  </si>
  <si>
    <t xml:space="preserve"> AGO-2032</t>
  </si>
  <si>
    <t xml:space="preserve"> DIC-2033</t>
  </si>
  <si>
    <t xml:space="preserve"> JUL-2024</t>
  </si>
  <si>
    <t xml:space="preserve"> OCT-2034</t>
  </si>
  <si>
    <t xml:space="preserve">Saldo </t>
  </si>
  <si>
    <t>Saldo</t>
  </si>
  <si>
    <t>Total Banca Comercial</t>
  </si>
  <si>
    <t xml:space="preserve">Total Banca de Desarrollo </t>
  </si>
  <si>
    <t xml:space="preserve">Total Global Saldo de Deuda Pública Directa </t>
  </si>
  <si>
    <t xml:space="preserve">Endeudamiento Neto </t>
  </si>
  <si>
    <t xml:space="preserve">Intereses Pagados </t>
  </si>
  <si>
    <t xml:space="preserve">Total Global de Pago de Intereses </t>
  </si>
  <si>
    <t xml:space="preserve">Importe del Credito </t>
  </si>
  <si>
    <t>Fuente de Financiamiento</t>
  </si>
  <si>
    <t>Importe Pagado</t>
  </si>
  <si>
    <t xml:space="preserve">Pagos de Capital </t>
  </si>
  <si>
    <t xml:space="preserve">Pagos de Intereses </t>
  </si>
  <si>
    <t>FAFEF (Saneamiento financiero, de conformidad con los artículos 37, 47 fracción II y 50 de la Ley de Coordinación Fiscal.)</t>
  </si>
  <si>
    <t>Recursos Propios del Gobierno del Estado</t>
  </si>
  <si>
    <t>Total Pagos de Capital con cargo al FAFEF</t>
  </si>
  <si>
    <t>Total Global del Pago del Servicio de la Deuda por Fuente de Financiamiento</t>
  </si>
  <si>
    <r>
      <t>N</t>
    </r>
    <r>
      <rPr>
        <b/>
        <sz val="11"/>
        <color theme="0"/>
        <rFont val="Arial"/>
        <family val="2"/>
      </rPr>
      <t>o</t>
    </r>
    <r>
      <rPr>
        <b/>
        <sz val="12"/>
        <color theme="0"/>
        <rFont val="Arial"/>
        <family val="2"/>
      </rPr>
      <t xml:space="preserve">. de registro </t>
    </r>
  </si>
  <si>
    <t xml:space="preserve">Fecha </t>
  </si>
  <si>
    <t>Reg.SHCP</t>
  </si>
  <si>
    <t xml:space="preserve">Decreto </t>
  </si>
  <si>
    <t>Acreditado</t>
  </si>
  <si>
    <t>Acreditante</t>
  </si>
  <si>
    <t>Fecha Subscripción</t>
  </si>
  <si>
    <t>Monto</t>
  </si>
  <si>
    <t>Plazo</t>
  </si>
  <si>
    <t>Tasa</t>
  </si>
  <si>
    <t xml:space="preserve">Aval </t>
  </si>
  <si>
    <t xml:space="preserve">Destino </t>
  </si>
  <si>
    <t>Aforo</t>
  </si>
  <si>
    <t xml:space="preserve">Garantia Pagos </t>
  </si>
  <si>
    <t xml:space="preserve">Convenios Modificatorios </t>
  </si>
  <si>
    <t>Bancomer</t>
  </si>
  <si>
    <t xml:space="preserve"> ABR 18-2016</t>
  </si>
  <si>
    <t xml:space="preserve"> ABR-2036</t>
  </si>
  <si>
    <t xml:space="preserve"> JUL 20-2016</t>
  </si>
  <si>
    <t>DIC 28-2015</t>
  </si>
  <si>
    <t>ABR29-2016</t>
  </si>
  <si>
    <t xml:space="preserve"> JUL-2036</t>
  </si>
  <si>
    <t xml:space="preserve">Total Pagos de Intereses con Cargo a Recursos Propios </t>
  </si>
  <si>
    <t xml:space="preserve">Total Pagos de Comiciones con Cargo a Recursos Propios </t>
  </si>
  <si>
    <t xml:space="preserve">Pagos de Comisiones </t>
  </si>
  <si>
    <t>Comisiones</t>
  </si>
  <si>
    <t>AGO 12-16</t>
  </si>
  <si>
    <t xml:space="preserve"> NOV-2036</t>
  </si>
  <si>
    <t>NOV 18-2016</t>
  </si>
  <si>
    <t xml:space="preserve"> MAY-2037</t>
  </si>
  <si>
    <t xml:space="preserve">Monto del Crédito </t>
  </si>
  <si>
    <t xml:space="preserve">Total Registro de Deuda de Corto Plazo </t>
  </si>
  <si>
    <t>Institución Bancaria</t>
  </si>
  <si>
    <t xml:space="preserve">Deudor </t>
  </si>
  <si>
    <t>Puerto Vallarta</t>
  </si>
  <si>
    <t xml:space="preserve">Monto Dispuesto </t>
  </si>
  <si>
    <t xml:space="preserve">Autlán de Navarro </t>
  </si>
  <si>
    <t>Juanacatlán</t>
  </si>
  <si>
    <t>Guadalajara</t>
  </si>
  <si>
    <t>Bansi</t>
  </si>
  <si>
    <t xml:space="preserve"> AGO-2036</t>
  </si>
  <si>
    <t>Saldo al 1er Trimestre de 2018</t>
  </si>
  <si>
    <t>Monto Dispuesto Durante el 2do Trimestre de 2018</t>
  </si>
  <si>
    <t>Amortización Durante el 2do Trimestre de 2018</t>
  </si>
  <si>
    <t>Saldo del 1er Trimestre de 2018</t>
  </si>
  <si>
    <t>Amortización durante el 2do Trimestre de 2018.</t>
  </si>
  <si>
    <t xml:space="preserve">Nota: Los Bonos Cupón Cero no se suman al saldo Insoluto. </t>
  </si>
  <si>
    <t xml:space="preserve">Nota: Cifras Preliminares hasta Visto Bueno por el Área contable.  </t>
  </si>
  <si>
    <t>010/2018</t>
  </si>
  <si>
    <t xml:space="preserve">Decreto No 26529/LXI/16, del Congreso del Estado de Jalisco, Públicado en el Periodico Oficial " El Estado de Jalisco " el 22 de Diciembre de 2016 y Decreto 26729/LXI/2017 del mismo Congreso </t>
  </si>
  <si>
    <t>P14-0518040</t>
  </si>
  <si>
    <t xml:space="preserve">Cocula </t>
  </si>
  <si>
    <t xml:space="preserve">3,653 Días </t>
  </si>
  <si>
    <t>TIIE+1.23%</t>
  </si>
  <si>
    <t>Financiar Nuevas Inversiones Públicas Produictivas</t>
  </si>
  <si>
    <t xml:space="preserve">El 4.91% de las participaciones que en ingresos federales, del Fondo General de Participaciones  y del Fondo de Fomento Municipal, respectivamente le corresponde al municipio. A través del fideicomiso de Administración y Pago F/3087 constituido en Banco MONEX. </t>
  </si>
  <si>
    <t>011/2018</t>
  </si>
  <si>
    <t xml:space="preserve">Fundamentado en el Artículo 6 de la Ley de Deuda Pública y Disciplina Financiera del Estado de Jalisco y sus Municipios, publicada en el "Periodico oficial de Estado de Jalisco" el 26 de noviembre de 2016. </t>
  </si>
  <si>
    <t xml:space="preserve">Zapopan </t>
  </si>
  <si>
    <t xml:space="preserve">LUMO FINANCIERA DEL CENTRO, S.A DE C.V., SOFOM E.N.R. </t>
  </si>
  <si>
    <t>91 DÍAS</t>
  </si>
  <si>
    <t xml:space="preserve">Tasa moratoria: 24% anual. </t>
  </si>
  <si>
    <t xml:space="preserve">Cubrir necesidades a Corto Plazo medinte la celebración de operaciones de Factoraje Financiero para pago a Proveedores </t>
  </si>
  <si>
    <t xml:space="preserve">Recursos Propios del Municipio de Zapopan, Jalisco. </t>
  </si>
  <si>
    <t>033/2015</t>
  </si>
  <si>
    <t>P14-1015124</t>
  </si>
  <si>
    <t>Articulo tercero del Decreto N° 24391/LX/13, del Congreso del Estado de Jalisco, publicado en el Periodico Oficial "El Estado de Jalisco" el dia 15 de enero de 2013, adicionado por Decreto 24455/LX/13, del mismo Congreso, publicado por el mismo Periodico el 27 de julio de 2013, vigente en terminos del articulo OCTAVO TRANSITORIO de la Ley de Ingresos del Estado de Jalisco para el Ejercicio Fiscal 2015.</t>
  </si>
  <si>
    <t xml:space="preserve">Gobierno del Estado de Jalisco </t>
  </si>
  <si>
    <t xml:space="preserve">BANAMEX  </t>
  </si>
  <si>
    <t>6,840 días</t>
  </si>
  <si>
    <t>TIIE+0.67%</t>
  </si>
  <si>
    <t>Primer Convenio Modificatorio y Reestructuracion con su Addendum, del contrato de Credito Simple de fecha 13 de octubre de 2015</t>
  </si>
  <si>
    <t>Inversión Pública Productiva</t>
  </si>
  <si>
    <t>El 0.9672% de las participaciones que en ingresos federales del Fondo General de Participaciones del Ramo 28, le corresponden al Estado de Jalisco equivalente al 1.24%  que de dicho Fondo se distribuye a los Municipios del propio Estado de Jalisco; a traves del Fideicomiso Irrevocable de Administracion y Fuente de Pago N° F/2004034-1, constituido el 2 de abril de 2018, con el Banco Santander  S.A., instituciones de Banca Multiple, Grupo Financiero Santander, como Fiduciario</t>
  </si>
  <si>
    <t>104/2016</t>
  </si>
  <si>
    <t>P14-0816036</t>
  </si>
  <si>
    <t>Decreto número 25528/LX/15, publicado en el Periodico Oficial "El Estado de Jalisco", el dia 09 de octubre 2015, reformado mediante el Decreto 25801/LXI/16, publicado en el mismo Periodico Oficial el 15 de marzo de 2016</t>
  </si>
  <si>
    <t>7,305 días</t>
  </si>
  <si>
    <t>TIIE+0.59%</t>
  </si>
  <si>
    <t xml:space="preserve">Plataforma Integral Inteligente para la Administración y Operación de Seguridad Publica denominado "ESCUDO URBANO C5".
Continuación de la Contrucción del Centro Universitario de Tonalá. </t>
  </si>
  <si>
    <t>El 1.40% de las Participaciones que en ingresos federales del Fondo General de Participaciones del Ramo 28, le corresponden al Estado de Jalisco, equivalente al 1.092%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</si>
  <si>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Segundo Convenio Modificatorio del Contrato de Apertura de Crédito Simple de fecha 20 de julio de 2016</t>
  </si>
  <si>
    <t>032/2015</t>
  </si>
  <si>
    <t>P14-1015125</t>
  </si>
  <si>
    <t>TIIE + 0.67%</t>
  </si>
  <si>
    <t>Proyectos de Inversión Pública</t>
  </si>
  <si>
    <t>El 4.00% de las Participaciones que en ingresos federales del Fondo General de Participaciones del Ramo 28, le corresponden al Estado de Jalisco, equivalente al 3.12%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</si>
  <si>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Segundo Convenio Modificatorio Y Reestructuración del Contrato de Apertura de Crédito Simple de fecha 13 de octubre de 2015</t>
  </si>
  <si>
    <t>036/2007</t>
  </si>
  <si>
    <t>281/2007</t>
  </si>
  <si>
    <t>El Decreto N° 21849/LVIII/07, del Congreso del Estado de Jalisco, publicado en el Periódico Oficial  "El Estado de Jalisco" el dia 10 de mayo de 2007, con el Decreto N° 24391/LX/13, del propio Congreso, publicado en el mismo Periódico Oficial el 15 de enero de 2013, modificado por el similar 24455/LX/13 del mismo congreso, publicado en el mismo Organo el 27 de julio de 2013</t>
  </si>
  <si>
    <t>7,296 días</t>
  </si>
  <si>
    <t>TIIE +  0.29%</t>
  </si>
  <si>
    <t>Tercer Convenio Modificatorio al Contrato de Apertura de Crédito Simple de fecha 19 de octubre de 2007</t>
  </si>
  <si>
    <t>El 0.38% de las Participaciones que en ingresos federales del Fondo General de Participaciones del Ramo 28, le corresponden al Estado de Jalisco, equivalente al 0.29%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</si>
  <si>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055/2013</t>
  </si>
  <si>
    <t>P14-0114001</t>
  </si>
  <si>
    <t>El Decreto N° 24391/LX/13, del Congreso del Estado de Jalisco, publicado en el Periodico Oficial "El Estado de Jalisco" el dia 15 de enero de 2013, modificado por su similar 24455/LX/13, del mismo Congreso, publicado en el mismo Organo el 27 de julio de 2013</t>
  </si>
  <si>
    <t>8,026 días</t>
  </si>
  <si>
    <t>Tercer Convenio Modificatorio al Contrato de Apertura de Crédito Simple de fecha 11 de diciembre de 2013</t>
  </si>
  <si>
    <t>El 0.23% de las Participaciones que en ingresos federales del Fondo General de Participaciones del Ramo 28, le corresponden al Estado de Jalisco, equivalente al 0.18%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</si>
  <si>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047/2013</t>
  </si>
  <si>
    <t>P14-1213185</t>
  </si>
  <si>
    <t>8,056 días</t>
  </si>
  <si>
    <t>Tercer Convenio Modificatorio al Contrato de Apertura de Crédito Simple de fecha 04 de diciembre de 2013</t>
  </si>
  <si>
    <t>El 0.15% de las Participaciones que en ingresos federales del Fondo General de Participaciones del Ramo 28, le corresponden al Estado de Jalisco, equivalente al 0.12%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</si>
  <si>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005/2014</t>
  </si>
  <si>
    <t>P14-0614079</t>
  </si>
  <si>
    <t>El Decreto N° 24391/LX/13, del Congreso del Estado de Jalisco, publicado en el Periodico Oficial "El Estado de Jalisco" el dia 15 de enero de 2013, modificado por su similar 24455/LX/13, del mismo Congreso, publicado en el mismo Organo el 27 de julio de 2013, en relación con el Decreto N° 22557LVIII/08 de fecha 9 de diciembre de 2008, y su modificatorio N° 23039/LVIII/09, de fecha 29 de diciembre de 2009</t>
  </si>
  <si>
    <t>7,965 días</t>
  </si>
  <si>
    <t>Tercer Convenio Modificatorio al Contrato de Apertura de Crédito Simple de fecha 12 de marzo de 2014</t>
  </si>
  <si>
    <t>El 1.00% de las Participaciones que en ingresos federales del Fondo General de Participaciones del Ramo 28, le corresponden al Estado de Jalisco, equivalente al 0.78% de las mismas participaciones, sin excluir el 22% que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</si>
  <si>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034/2007</t>
  </si>
  <si>
    <t>282/2007</t>
  </si>
  <si>
    <t>El Decreto N° 21849/LVIII/07, del Congreso del Estado de Jalisco, publicado en el Periodico Oficial "El Estado de Jalisco" el dia 10 de mayo de 2007 y el Decreto N°24391/LX/13, del propio Congreso, publicado en el mismo Periódico Oficial el 15 de enero de 2013, modificado por el similar 24455/LX/13, del mismo Congreso, publicado en el mismo Órgano el 27 de junio de 2013</t>
  </si>
  <si>
    <t xml:space="preserve"> 7,296 días </t>
  </si>
  <si>
    <t>TIIE + 0.29%</t>
  </si>
  <si>
    <t>El 0.80% de las Participaciones que en ingresos federales del Fondo General de Participaciones del Ramo 28, le corresponden al Estado de Jalisco, equivalente al 0.62% de las mismas participaciones, sin excluir el 22% que de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</si>
  <si>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059/2011</t>
  </si>
  <si>
    <t>271/2011</t>
  </si>
  <si>
    <t>El Decreto N° 23531/LIX/11, del Congreso del Estado de Jalisco, publicado en el Periodico Oficial "El Estado de Jalisco" el dia 14 de abril de 2011, y el Decreto N°24391/LX/13, del propio Congreso, publicado en el mismo Periódico Oficial el 15 de enero de 2013, modificado por el similar 24455/LX/13, del mismo Congreso, publicado en el mismo Órgano el 27 de junio de 2013</t>
  </si>
  <si>
    <t>8,938 días</t>
  </si>
  <si>
    <t>Cuarto Convenio Modificatorio al Contrato de Apertura de Crédito Simple de fecha 18 de julio de 2011</t>
  </si>
  <si>
    <t>El 0.50% de las Participaciones que en ingresos federales del Fondo General de Participaciones del Ramo 28, le corresponden al Estado de Jalisco, equivalente al 0.39% de las mismas participaciones, sin excluir el 22% que de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</si>
  <si>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058/2016</t>
  </si>
  <si>
    <t>P14-1116053</t>
  </si>
  <si>
    <t>El Decreto N° 25528/LX/15, del Congreso del Estado de Jalisco, publicado en el Periodico Oficial "El Estado de Jalisco" el dia 9 de octubre de 2015, reformado mediante el  Decreto N°25801/LXI/16, del propio Congreso, publicado en el mismo Periódico Oficial el 15 de marzo de 2016</t>
  </si>
  <si>
    <t>TIIE + .60%</t>
  </si>
  <si>
    <t>Primer Convenio Modificatorio al Contrato de Apertura de Credito Simple de fecha 26 de octubre de 2016</t>
  </si>
  <si>
    <t>El 0.63% de las Participaciones que en ingresos federales del Fondo General de Participaciones del Ramo 28, le corresponden al Estado de Jalisco, equivalente al 0.49% de las mismas participaciones, sin excluir el 22% que de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</si>
  <si>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036/2015</t>
  </si>
  <si>
    <t>P14-1215150</t>
  </si>
  <si>
    <t>El Decreto N° 25528/LX/15, del Congreso del Estado de Jalisco, publicado en el Periodico Oficial "El Estado de Jalisco" el dia 9 de octubre de 2015</t>
  </si>
  <si>
    <t>Primer Convenio Modificatorio al Contrato de Apertura de Credito Simple de fecha 11 de diciembre de 2015</t>
  </si>
  <si>
    <t>El 0.76% de las Participaciones que en ingresos federales del Fondo General de Participaciones del Ramo 28, le corresponden al Estado de Jalisco, equivalente al 0.59% de las mismas participaciones, sin excluir el 22% que de dicho fondo se distribuye a los municipios del propio Estado de Jalisco; a traves del Fideicomiso Irrevocable de Administración y Fuente de Pago No. F/2004034-1, constituido el 2 de abril de 2018 con Banco Santander S.A. Institucion de Banca Multiple, Grupo Financiero Santander, como Fiduciario</t>
  </si>
  <si>
    <t>011/2013</t>
  </si>
  <si>
    <t>P14-0613070</t>
  </si>
  <si>
    <t>El Decreto N° 24391/LX/13, del Congreso del Estado de Jalisco, publicado en el Periodico Oficial "El Estado de Jalisco" el dia 15 de enero de 2013, modificado por su similar 24455/LX/13, del propio Congreso, publicado en el mismo medio el 27 de julio de 2013</t>
  </si>
  <si>
    <t>8,365 dias</t>
  </si>
  <si>
    <t>TIIE +0 .67%</t>
  </si>
  <si>
    <t xml:space="preserve">Sexto Convenio Modificatorio al Contrato de Apertura de Credito Simple de fecha 27 de febrero de 2013. </t>
  </si>
  <si>
    <t>El 1.8205% de las Participaciones que en ingresos federales del Fondo General de Participaciones del Ramo 28, le corresponden al Estado de Jalisco,  sin excluir el 22% que de dicho fondo se distribuye a los Municipios del propio Estado; porcentaje que es equivalente al 1.42%, de las mismas Participaciones, una vez descontado el 22% que se distribuye a los mismo Municipios; a traves del Fideicomiso Irrevocable de Administración y Fuente de Pago No. F/2004034-1, constituido el 02 de abril de 2018 con Banco Santander S.A. Institucion de Banca Multiple, Grupo Financiero Santander, como Fiduciario.</t>
  </si>
  <si>
    <t>003/2016</t>
  </si>
  <si>
    <t>P14-0416022</t>
  </si>
  <si>
    <t>El Decreto N° 25528/LX/15, del Congreso del Estado de Jalisco, publicado en el Periodico Oficial "El Estado de Jalisco" el dia 09 de octubre de 2015, reformado por su similar 25801/LXI/16, del mismo Congreso, publicado en el mismo Órgano el 15 de marzo de 2016</t>
  </si>
  <si>
    <t xml:space="preserve">BBVA BANCOMER, S.A DE C.V. INSTITUCIÓN DE BANCA MILTIPLE, GRUPO FINANCIERO BBVA BANCOMER </t>
  </si>
  <si>
    <t xml:space="preserve">7,300 días </t>
  </si>
  <si>
    <t>TIIE + 0.55%</t>
  </si>
  <si>
    <t>Segundo Convenio Modificatorio al Contrato de Apertura de Credito Simple de fecha 18 de abril de 2013</t>
  </si>
  <si>
    <t>El 0.52% de las Participaciones que en ingresos federales del Fondo General de Participaciones del Ramo 28, le corresponden al Estado de Jalisco, equivalente al 0.41% de las mismas participaciones, sin excluir el 22% que de dicho fondo se distribuye a los Municipios del propio Estado; a traves del Fideicomiso Irrevocable de Administración y Fuente de Pago No. F/2004034-1, constituido el 02 de abril de 2018 con Banco Santander S.A. Institucion de Banca Multiple, Grupo Financiero Santander, como Fiduciario.</t>
  </si>
  <si>
    <t>012/2018</t>
  </si>
  <si>
    <t xml:space="preserve">El Decreto No 25528/LX/15 , del congreso del Estado de Jalisco, publicado en el Periodico Oficial "EL ESTADO DE JALISCO" el día 09 de octubre de 2015. </t>
  </si>
  <si>
    <t xml:space="preserve">6,442 días naturales contados a partir de la fecha de la firma del contrato. </t>
  </si>
  <si>
    <t>El Refinanciamiento total del saldo insoluto del Crédito que el Gobierno del Estado de Jalisco tiene con Banco Santander por 1,355,000,000.00</t>
  </si>
  <si>
    <t>El 1.79% de las Participaciones que en ingresos federales del Fondo General de Participaciones del Ramo 28, le corresponden al Estado de Jalisco, excluyendo el 22% que dicho fondo se atribuye a los municipios del pórcentaje que es equivalente al 1.40%  sin descontar el 22%.</t>
  </si>
  <si>
    <t>053/2010</t>
  </si>
  <si>
    <t>558/2010</t>
  </si>
  <si>
    <t xml:space="preserve">El Decreto No 24391/LX/13 , del congreso del Estado de Jalisco, publicado en el Periodico Oficial "EL ESTADO DE JALISCO" el día 15 de Enero de 2013. </t>
  </si>
  <si>
    <t xml:space="preserve">Scotiabank Inverlat , S.A DE C.V, Institución de Banca Multiple, Grupo Financiero Scotiabank Inverlat. </t>
  </si>
  <si>
    <t>13-jun-2018.</t>
  </si>
  <si>
    <t>3,654 días</t>
  </si>
  <si>
    <t xml:space="preserve">Segundo Convenio Modificatorio al contrato de Apertura de Crédito Simple de Fecha 02 de Diciembre de 2010. </t>
  </si>
  <si>
    <t>El 0.24% de las Participaciones que en ingresos federales del Fondo General de Participaciones del Ramo 28, le corresponden al Estado de Jalisco, excluyendo el 22% que dicho fondo se atribuye a los municipios del pórcentaje que es equivalente al 0.18%  sin descontar el 22%.</t>
  </si>
  <si>
    <t>032/2007</t>
  </si>
  <si>
    <t>280/2007</t>
  </si>
  <si>
    <t xml:space="preserve">21849/LVIII/07, del Congreso del Estado de Jalisco, publicado en el Periódico Oficial "El Estado de Jalisco" el día 10 de mayo de 2007 </t>
  </si>
  <si>
    <t xml:space="preserve">Gobierno del Estado de Jalisco. </t>
  </si>
  <si>
    <t>Banco Interacciones</t>
  </si>
  <si>
    <t>TIIE+.29%</t>
  </si>
  <si>
    <t>TERCER CONVENIO MODIFICATORIO AL CONTRATO DE APERTURA DE CRÉDITO SIMPLE DE FECHA 15 DE OCTUBRE DE 2007.</t>
  </si>
  <si>
    <t>El 0.9103% de las Participaciones que en ingresos federales del Fondo General de Participaciones del Ramo 28, le corresponden al Estado de Jalisco, excluyendo el 22% que dicho fondo se atribuye a los municipios del pórcentaje que es equivalente al 0.71%  sin descontar el 22%.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</si>
</sst>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000%"/>
  </numFmts>
  <fonts count="20" x14ac:knownFonts="1">
    <font>
      <sz val="11"/>
      <color theme="1"/>
      <name val="Calibri"/>
      <family val="2"/>
      <scheme val="minor"/>
    </font>
    <font>
      <sz val="11"/>
      <color theme="1"/>
      <name val="Calibri"/>
      <family val="2"/>
      <scheme val="minor"/>
    </font>
    <font>
      <sz val="11"/>
      <color theme="0"/>
      <name val="Calibri"/>
      <family val="2"/>
      <scheme val="minor"/>
    </font>
    <font>
      <sz val="12"/>
      <color theme="0"/>
      <name val="Arial"/>
      <family val="2"/>
    </font>
    <font>
      <b/>
      <sz val="12"/>
      <color theme="0"/>
      <name val="Arial"/>
      <family val="2"/>
    </font>
    <font>
      <b/>
      <sz val="14"/>
      <color theme="0"/>
      <name val="Arial"/>
      <family val="2"/>
    </font>
    <font>
      <sz val="12"/>
      <color theme="1"/>
      <name val="Arial"/>
      <family val="2"/>
    </font>
    <font>
      <b/>
      <sz val="12"/>
      <color theme="0"/>
      <name val="Calibri"/>
      <family val="2"/>
      <scheme val="minor"/>
    </font>
    <font>
      <sz val="11"/>
      <color theme="1"/>
      <name val="Arial"/>
      <family val="2"/>
    </font>
    <font>
      <sz val="18"/>
      <color theme="1"/>
      <name val="Arial"/>
      <family val="2"/>
    </font>
    <font>
      <b/>
      <sz val="11"/>
      <color theme="0"/>
      <name val="Arial"/>
      <family val="2"/>
    </font>
    <font>
      <sz val="10"/>
      <color theme="1"/>
      <name val="Calibri"/>
      <family val="2"/>
      <scheme val="minor"/>
    </font>
    <font>
      <sz val="8"/>
      <name val="Calibri"/>
      <family val="2"/>
      <scheme val="minor"/>
    </font>
    <font>
      <sz val="10"/>
      <name val="Helv"/>
    </font>
    <font>
      <sz val="12"/>
      <name val="Arial"/>
      <family val="2"/>
    </font>
    <font>
      <sz val="10"/>
      <name val="Arial"/>
      <family val="2"/>
    </font>
    <font>
      <sz val="11"/>
      <name val="Calibri"/>
      <family val="2"/>
      <scheme val="minor"/>
    </font>
    <font>
      <sz val="11"/>
      <color theme="0"/>
      <name val="Arial"/>
      <family val="2"/>
    </font>
    <font>
      <b/>
      <sz val="11"/>
      <color theme="1"/>
      <name val="Calibri"/>
      <family val="2"/>
      <scheme val="minor"/>
    </font>
    <font>
      <b/>
      <sz val="10"/>
      <color theme="1"/>
      <name val="Calibri"/>
      <family val="2"/>
      <scheme val="minor"/>
    </font>
  </fonts>
  <fills count="9">
    <fill>
      <patternFill patternType="none"/>
    </fill>
    <fill>
      <patternFill patternType="gray125"/>
    </fill>
    <fill>
      <patternFill patternType="solid">
        <fgColor theme="1" tint="0.249977111117893"/>
        <bgColor indexed="64"/>
      </patternFill>
    </fill>
    <fill>
      <patternFill patternType="solid">
        <fgColor rgb="FFC00000"/>
        <bgColor indexed="64"/>
      </patternFill>
    </fill>
    <fill>
      <patternFill patternType="solid">
        <fgColor theme="0" tint="-0.34998626667073579"/>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4" fontId="13" fillId="0" borderId="0" applyFont="0" applyFill="0" applyBorder="0" applyAlignment="0" applyProtection="0"/>
    <xf numFmtId="0" fontId="15" fillId="0" borderId="0"/>
  </cellStyleXfs>
  <cellXfs count="147">
    <xf numFmtId="0" fontId="0" fillId="0" borderId="0" xfId="0"/>
    <xf numFmtId="0" fontId="0" fillId="3" borderId="0" xfId="0" applyFill="1"/>
    <xf numFmtId="0" fontId="3" fillId="3" borderId="0" xfId="0" applyFont="1" applyFill="1" applyAlignment="1">
      <alignment horizontal="center" vertical="center" wrapText="1"/>
    </xf>
    <xf numFmtId="0" fontId="0" fillId="3" borderId="0" xfId="0" applyFill="1" applyAlignment="1">
      <alignment wrapText="1"/>
    </xf>
    <xf numFmtId="0" fontId="3" fillId="0" borderId="0" xfId="0" applyFont="1" applyFill="1" applyAlignment="1">
      <alignment horizontal="center" vertical="center" wrapText="1"/>
    </xf>
    <xf numFmtId="0" fontId="0" fillId="0" borderId="0" xfId="0" applyFill="1" applyAlignment="1">
      <alignment wrapText="1"/>
    </xf>
    <xf numFmtId="0" fontId="0" fillId="4" borderId="0" xfId="0" applyFill="1"/>
    <xf numFmtId="0" fontId="5" fillId="4" borderId="0" xfId="0" applyFont="1" applyFill="1" applyAlignment="1">
      <alignment horizontal="center" vertical="center"/>
    </xf>
    <xf numFmtId="0" fontId="0" fillId="0" borderId="0" xfId="0" applyFill="1"/>
    <xf numFmtId="0" fontId="0" fillId="4" borderId="1" xfId="0" applyFill="1" applyBorder="1"/>
    <xf numFmtId="0" fontId="2" fillId="0" borderId="0" xfId="0" applyFont="1" applyFill="1" applyAlignment="1"/>
    <xf numFmtId="0" fontId="5" fillId="4" borderId="0" xfId="0" applyFont="1" applyFill="1" applyAlignment="1">
      <alignment horizontal="left"/>
    </xf>
    <xf numFmtId="0" fontId="5" fillId="4" borderId="0" xfId="0" applyFont="1" applyFill="1"/>
    <xf numFmtId="0" fontId="3" fillId="0" borderId="0" xfId="0" applyFont="1" applyFill="1" applyBorder="1" applyAlignment="1">
      <alignment horizontal="center" vertical="center" wrapText="1"/>
    </xf>
    <xf numFmtId="0" fontId="0" fillId="0" borderId="0" xfId="0" applyFill="1" applyBorder="1" applyAlignment="1">
      <alignment wrapText="1"/>
    </xf>
    <xf numFmtId="0" fontId="0" fillId="0" borderId="0" xfId="0" applyFill="1" applyBorder="1"/>
    <xf numFmtId="0" fontId="5" fillId="0" borderId="0" xfId="0" applyFont="1" applyFill="1" applyBorder="1" applyAlignment="1">
      <alignment horizontal="left"/>
    </xf>
    <xf numFmtId="0" fontId="9" fillId="0" borderId="0" xfId="0" applyFont="1"/>
    <xf numFmtId="0" fontId="0" fillId="0" borderId="0" xfId="0" applyAlignment="1"/>
    <xf numFmtId="0" fontId="3" fillId="0" borderId="0" xfId="0" applyFont="1" applyFill="1" applyAlignment="1">
      <alignment horizontal="center" vertical="center" wrapText="1"/>
    </xf>
    <xf numFmtId="0" fontId="4" fillId="3" borderId="0" xfId="0" applyFont="1" applyFill="1" applyAlignment="1">
      <alignment wrapText="1"/>
    </xf>
    <xf numFmtId="0" fontId="4" fillId="3" borderId="0" xfId="0" applyFont="1" applyFill="1" applyAlignment="1">
      <alignment horizontal="center" vertical="center" wrapText="1"/>
    </xf>
    <xf numFmtId="0" fontId="0" fillId="0" borderId="0" xfId="0" applyFill="1" applyAlignment="1">
      <alignment horizontal="center"/>
    </xf>
    <xf numFmtId="0" fontId="0" fillId="4" borderId="0" xfId="0" applyFill="1" applyBorder="1"/>
    <xf numFmtId="0" fontId="0" fillId="0" borderId="0" xfId="0" applyFill="1" applyBorder="1" applyAlignment="1">
      <alignment horizontal="center"/>
    </xf>
    <xf numFmtId="3" fontId="14" fillId="6" borderId="0" xfId="3" applyNumberFormat="1" applyFont="1" applyFill="1" applyBorder="1" applyAlignment="1">
      <alignment horizontal="center" vertical="center"/>
    </xf>
    <xf numFmtId="4" fontId="15" fillId="0" borderId="0" xfId="4" applyNumberFormat="1" applyFont="1" applyFill="1" applyAlignment="1">
      <alignment vertical="center"/>
    </xf>
    <xf numFmtId="43" fontId="0" fillId="0" borderId="0" xfId="1" applyFont="1"/>
    <xf numFmtId="43" fontId="0" fillId="0" borderId="0" xfId="0" applyNumberFormat="1"/>
    <xf numFmtId="164" fontId="0" fillId="0" borderId="0" xfId="0" applyNumberFormat="1"/>
    <xf numFmtId="0" fontId="6" fillId="0" borderId="0" xfId="0" applyFont="1" applyAlignment="1">
      <alignment horizontal="center" vertical="center"/>
    </xf>
    <xf numFmtId="0" fontId="0" fillId="0" borderId="0" xfId="0" applyAlignment="1">
      <alignment horizontal="center"/>
    </xf>
    <xf numFmtId="43" fontId="0" fillId="0" borderId="0" xfId="1" applyFont="1" applyAlignment="1">
      <alignment horizontal="center" vertical="center" wrapText="1"/>
    </xf>
    <xf numFmtId="0" fontId="7" fillId="2" borderId="0" xfId="0" applyFont="1" applyFill="1" applyAlignment="1">
      <alignment horizontal="center" vertical="center"/>
    </xf>
    <xf numFmtId="0" fontId="0" fillId="0" borderId="0" xfId="0" applyBorder="1" applyAlignment="1">
      <alignment horizontal="center" vertical="center" wrapText="1"/>
    </xf>
    <xf numFmtId="164" fontId="1" fillId="0" borderId="0" xfId="1" applyNumberFormat="1" applyFont="1" applyBorder="1" applyAlignment="1">
      <alignment horizontal="center" vertical="center" wrapText="1"/>
    </xf>
    <xf numFmtId="0" fontId="0" fillId="0" borderId="0" xfId="0" applyFont="1" applyBorder="1" applyAlignment="1">
      <alignment horizontal="center" vertical="center" wrapText="1"/>
    </xf>
    <xf numFmtId="43" fontId="1" fillId="0" borderId="0" xfId="1" applyNumberFormat="1" applyFont="1" applyBorder="1" applyAlignment="1">
      <alignment horizontal="center" vertical="center" wrapText="1"/>
    </xf>
    <xf numFmtId="0" fontId="17" fillId="3" borderId="0" xfId="0" applyFont="1" applyFill="1" applyAlignment="1">
      <alignment horizontal="center" vertical="center" wrapText="1"/>
    </xf>
    <xf numFmtId="0" fontId="17" fillId="3" borderId="0" xfId="0" applyFont="1" applyFill="1" applyAlignment="1">
      <alignment horizontal="center" vertical="center"/>
    </xf>
    <xf numFmtId="0" fontId="0" fillId="0" borderId="0" xfId="0" applyAlignment="1">
      <alignment horizontal="center"/>
    </xf>
    <xf numFmtId="0" fontId="0" fillId="0" borderId="0" xfId="0" applyFill="1" applyAlignment="1"/>
    <xf numFmtId="0" fontId="0" fillId="8" borderId="0" xfId="0" applyFill="1" applyBorder="1" applyAlignment="1"/>
    <xf numFmtId="0" fontId="15" fillId="8" borderId="0" xfId="0" applyFont="1" applyFill="1" applyBorder="1" applyAlignment="1">
      <alignment horizontal="center" vertical="center"/>
    </xf>
    <xf numFmtId="0" fontId="0" fillId="0" borderId="0" xfId="0" applyAlignment="1">
      <alignment horizontal="center"/>
    </xf>
    <xf numFmtId="0" fontId="0" fillId="8" borderId="0" xfId="0" applyFill="1" applyBorder="1" applyAlignment="1">
      <alignment horizontal="center" vertical="center" wrapText="1"/>
    </xf>
    <xf numFmtId="0" fontId="7" fillId="2" borderId="0" xfId="0" applyFont="1" applyFill="1" applyBorder="1" applyAlignment="1">
      <alignment horizontal="center" vertical="center" wrapText="1"/>
    </xf>
    <xf numFmtId="9" fontId="0" fillId="8" borderId="0" xfId="2" applyFont="1" applyFill="1" applyBorder="1" applyAlignment="1">
      <alignment horizontal="center" vertical="center"/>
    </xf>
    <xf numFmtId="0" fontId="0" fillId="8" borderId="0" xfId="0" applyFill="1" applyBorder="1" applyAlignment="1">
      <alignment horizontal="center" vertical="center"/>
    </xf>
    <xf numFmtId="15" fontId="0" fillId="8" borderId="0" xfId="0" applyNumberFormat="1" applyFill="1" applyBorder="1" applyAlignment="1">
      <alignment horizontal="center" vertical="center"/>
    </xf>
    <xf numFmtId="43" fontId="0" fillId="8" borderId="0" xfId="1" applyFont="1" applyFill="1" applyBorder="1" applyAlignment="1">
      <alignment horizontal="center" vertical="center"/>
    </xf>
    <xf numFmtId="10" fontId="0" fillId="8" borderId="0" xfId="2" applyNumberFormat="1" applyFont="1" applyFill="1" applyBorder="1" applyAlignment="1">
      <alignment horizontal="center" vertical="center"/>
    </xf>
    <xf numFmtId="0" fontId="0" fillId="0" borderId="0" xfId="0" applyAlignment="1">
      <alignment horizontal="center"/>
    </xf>
    <xf numFmtId="0" fontId="0" fillId="0" borderId="0" xfId="0" applyAlignment="1">
      <alignment horizontal="center"/>
    </xf>
    <xf numFmtId="0" fontId="19" fillId="0" borderId="0" xfId="0" applyFont="1"/>
    <xf numFmtId="0" fontId="0"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0" fontId="7" fillId="2" borderId="0" xfId="0" applyFont="1" applyFill="1" applyBorder="1" applyAlignment="1">
      <alignment horizontal="center" vertical="center" wrapText="1"/>
    </xf>
    <xf numFmtId="10" fontId="0" fillId="8" borderId="0" xfId="2" applyNumberFormat="1" applyFont="1" applyFill="1" applyBorder="1" applyAlignment="1">
      <alignment horizontal="center" vertical="center"/>
    </xf>
    <xf numFmtId="9" fontId="0" fillId="8" borderId="0" xfId="2" applyFont="1" applyFill="1" applyBorder="1" applyAlignment="1">
      <alignment horizontal="center" vertical="center"/>
    </xf>
    <xf numFmtId="0" fontId="15" fillId="8" borderId="0" xfId="0" applyFont="1" applyFill="1" applyBorder="1" applyAlignment="1">
      <alignment horizontal="left" vertical="center" wrapText="1"/>
    </xf>
    <xf numFmtId="0" fontId="7" fillId="2" borderId="0" xfId="0" applyFont="1" applyFill="1" applyBorder="1" applyAlignment="1">
      <alignment vertical="center" wrapText="1"/>
    </xf>
    <xf numFmtId="0" fontId="0" fillId="8" borderId="0" xfId="0" applyFill="1" applyBorder="1" applyAlignment="1">
      <alignment vertical="center" wrapText="1"/>
    </xf>
    <xf numFmtId="0" fontId="0" fillId="8" borderId="0" xfId="0" applyFont="1" applyFill="1" applyBorder="1" applyAlignment="1">
      <alignment vertical="center" wrapText="1"/>
    </xf>
    <xf numFmtId="43" fontId="0" fillId="8" borderId="0" xfId="1" applyFont="1" applyFill="1" applyBorder="1" applyAlignment="1">
      <alignment vertical="center" wrapText="1"/>
    </xf>
    <xf numFmtId="10" fontId="0" fillId="8" borderId="0" xfId="2" applyNumberFormat="1" applyFont="1" applyFill="1" applyBorder="1" applyAlignment="1">
      <alignment vertical="center"/>
    </xf>
    <xf numFmtId="43" fontId="0" fillId="8" borderId="0" xfId="1" applyFont="1" applyFill="1" applyBorder="1" applyAlignment="1">
      <alignment vertical="center"/>
    </xf>
    <xf numFmtId="0" fontId="16" fillId="8" borderId="0" xfId="0" applyFont="1" applyFill="1" applyBorder="1" applyAlignment="1">
      <alignment vertical="center" wrapText="1"/>
    </xf>
    <xf numFmtId="0" fontId="0" fillId="8" borderId="0" xfId="0" applyFill="1" applyBorder="1" applyAlignment="1">
      <alignment horizontal="left" vertical="center" wrapText="1"/>
    </xf>
    <xf numFmtId="0" fontId="0" fillId="8" borderId="0" xfId="0" applyFont="1" applyFill="1" applyBorder="1" applyAlignment="1">
      <alignment horizontal="left" vertical="center" wrapText="1"/>
    </xf>
    <xf numFmtId="0" fontId="18" fillId="0" borderId="0" xfId="0" applyFont="1"/>
    <xf numFmtId="0" fontId="0" fillId="8" borderId="0" xfId="0" applyFill="1" applyBorder="1" applyAlignment="1">
      <alignment horizontal="center" vertical="center" wrapText="1"/>
    </xf>
    <xf numFmtId="0" fontId="0" fillId="8" borderId="0" xfId="0" applyFont="1" applyFill="1" applyBorder="1" applyAlignment="1">
      <alignment horizontal="center" vertical="center" wrapText="1"/>
    </xf>
    <xf numFmtId="0" fontId="7" fillId="2" borderId="0" xfId="0" applyFont="1" applyFill="1" applyBorder="1" applyAlignment="1">
      <alignment horizontal="center" vertical="center" wrapText="1"/>
    </xf>
    <xf numFmtId="15" fontId="0" fillId="8" borderId="0" xfId="0" applyNumberFormat="1" applyFill="1" applyBorder="1" applyAlignment="1">
      <alignment horizontal="center" vertical="center" wrapText="1"/>
    </xf>
    <xf numFmtId="9" fontId="0" fillId="8" borderId="0" xfId="2" applyFont="1" applyFill="1" applyBorder="1" applyAlignment="1">
      <alignment horizontal="center" vertical="center" wrapText="1"/>
    </xf>
    <xf numFmtId="165" fontId="0" fillId="8" borderId="0" xfId="2" applyNumberFormat="1" applyFont="1" applyFill="1" applyBorder="1" applyAlignment="1">
      <alignment horizontal="center" vertical="center"/>
    </xf>
    <xf numFmtId="0" fontId="0" fillId="0" borderId="0" xfId="0" applyAlignment="1">
      <alignment horizontal="center"/>
    </xf>
    <xf numFmtId="43" fontId="0" fillId="0" borderId="0" xfId="1" applyFont="1" applyAlignment="1">
      <alignment horizontal="center" vertical="center" wrapText="1"/>
    </xf>
    <xf numFmtId="0" fontId="0" fillId="0" borderId="0" xfId="0" applyAlignment="1">
      <alignment horizontal="center" vertical="center" wrapText="1"/>
    </xf>
    <xf numFmtId="0" fontId="6" fillId="0" borderId="0" xfId="0" applyFont="1" applyAlignment="1">
      <alignment horizontal="center" vertical="center"/>
    </xf>
    <xf numFmtId="43" fontId="0" fillId="0" borderId="0" xfId="1" applyFont="1" applyAlignment="1">
      <alignment vertical="center" wrapText="1"/>
    </xf>
    <xf numFmtId="0" fontId="7" fillId="2" borderId="0" xfId="0" applyFont="1" applyFill="1" applyAlignment="1">
      <alignment horizontal="center" vertical="center"/>
    </xf>
    <xf numFmtId="0" fontId="6" fillId="0" borderId="0" xfId="0" applyFont="1" applyAlignment="1">
      <alignment horizontal="center" vertical="center" wrapText="1"/>
    </xf>
    <xf numFmtId="0" fontId="6" fillId="0" borderId="2" xfId="0" applyFont="1" applyBorder="1" applyAlignment="1">
      <alignment horizontal="center" vertical="center"/>
    </xf>
    <xf numFmtId="0" fontId="6" fillId="0" borderId="0" xfId="0" applyFont="1" applyBorder="1" applyAlignment="1">
      <alignment horizontal="center" vertical="center"/>
    </xf>
    <xf numFmtId="43" fontId="0" fillId="0" borderId="2" xfId="1" applyFont="1" applyBorder="1" applyAlignment="1">
      <alignment horizontal="center" vertical="center" wrapText="1"/>
    </xf>
    <xf numFmtId="0" fontId="0" fillId="0" borderId="2" xfId="0" applyBorder="1" applyAlignment="1">
      <alignment horizontal="center"/>
    </xf>
    <xf numFmtId="43" fontId="0" fillId="0" borderId="0" xfId="1" applyFont="1" applyAlignment="1">
      <alignment vertical="center"/>
    </xf>
    <xf numFmtId="3" fontId="0" fillId="0" borderId="0" xfId="0" applyNumberFormat="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center"/>
    </xf>
    <xf numFmtId="0" fontId="0" fillId="0" borderId="0" xfId="0" applyFill="1" applyAlignment="1">
      <alignment horizontal="center"/>
    </xf>
    <xf numFmtId="0" fontId="0" fillId="0" borderId="1" xfId="0" applyFill="1" applyBorder="1" applyAlignment="1">
      <alignment horizontal="center"/>
    </xf>
    <xf numFmtId="43" fontId="0" fillId="0" borderId="0" xfId="1" applyNumberFormat="1" applyFont="1" applyBorder="1" applyAlignment="1">
      <alignment horizontal="center" vertical="center" wrapText="1"/>
    </xf>
    <xf numFmtId="164" fontId="0" fillId="0" borderId="0" xfId="0" applyNumberFormat="1" applyAlignment="1">
      <alignment horizontal="center"/>
    </xf>
    <xf numFmtId="164" fontId="0" fillId="0" borderId="2" xfId="0" applyNumberFormat="1" applyBorder="1" applyAlignment="1">
      <alignment horizontal="center"/>
    </xf>
    <xf numFmtId="43" fontId="0" fillId="0" borderId="2" xfId="1" applyNumberFormat="1" applyFont="1" applyBorder="1" applyAlignment="1">
      <alignment horizontal="center" vertical="center" wrapText="1"/>
    </xf>
    <xf numFmtId="43" fontId="0" fillId="0" borderId="0" xfId="1" applyNumberFormat="1" applyFont="1" applyAlignment="1">
      <alignment horizontal="center" vertical="center" wrapText="1"/>
    </xf>
    <xf numFmtId="164" fontId="4" fillId="2" borderId="0" xfId="0" applyNumberFormat="1" applyFont="1" applyFill="1" applyAlignment="1">
      <alignment horizontal="center" vertical="center"/>
    </xf>
    <xf numFmtId="0" fontId="4" fillId="5" borderId="0" xfId="0" applyFont="1" applyFill="1" applyAlignment="1">
      <alignment horizontal="left" vertical="center"/>
    </xf>
    <xf numFmtId="164" fontId="4" fillId="5" borderId="0" xfId="0" applyNumberFormat="1" applyFont="1" applyFill="1" applyAlignment="1">
      <alignment horizontal="left" vertical="center"/>
    </xf>
    <xf numFmtId="0" fontId="4" fillId="2" borderId="0" xfId="0" applyFont="1" applyFill="1" applyAlignment="1">
      <alignment horizontal="left" vertical="center"/>
    </xf>
    <xf numFmtId="164" fontId="4" fillId="2" borderId="0" xfId="1" applyNumberFormat="1" applyFont="1" applyFill="1" applyAlignment="1">
      <alignment horizontal="center" vertical="center" wrapText="1"/>
    </xf>
    <xf numFmtId="43" fontId="0" fillId="0" borderId="0" xfId="1" applyNumberFormat="1" applyFont="1" applyFill="1" applyBorder="1" applyAlignment="1">
      <alignment horizontal="center" vertical="center" wrapText="1"/>
    </xf>
    <xf numFmtId="43" fontId="0" fillId="0" borderId="0" xfId="0" applyNumberFormat="1" applyAlignment="1">
      <alignment horizontal="center" vertical="center"/>
    </xf>
    <xf numFmtId="0" fontId="0" fillId="0" borderId="0" xfId="0" applyAlignment="1">
      <alignment horizontal="center" vertical="center"/>
    </xf>
    <xf numFmtId="43" fontId="1" fillId="0" borderId="0" xfId="1" applyNumberFormat="1" applyFont="1" applyFill="1" applyBorder="1" applyAlignment="1">
      <alignment horizontal="center" vertical="center" wrapText="1"/>
    </xf>
    <xf numFmtId="43" fontId="0" fillId="0" borderId="2" xfId="0" applyNumberFormat="1" applyBorder="1" applyAlignment="1">
      <alignment horizontal="center" vertical="center"/>
    </xf>
    <xf numFmtId="0" fontId="0" fillId="0" borderId="0" xfId="0" applyBorder="1" applyAlignment="1">
      <alignment horizontal="center" vertical="center"/>
    </xf>
    <xf numFmtId="0" fontId="4" fillId="2" borderId="0" xfId="0" applyFont="1" applyFill="1" applyAlignment="1">
      <alignment horizontal="center" vertical="center"/>
    </xf>
    <xf numFmtId="164" fontId="4" fillId="5" borderId="0" xfId="0" applyNumberFormat="1" applyFont="1" applyFill="1" applyAlignment="1">
      <alignment horizontal="center" vertical="center"/>
    </xf>
    <xf numFmtId="43" fontId="0" fillId="0" borderId="2" xfId="1" applyNumberFormat="1" applyFont="1" applyFill="1" applyBorder="1" applyAlignment="1">
      <alignment horizontal="center" vertical="center" wrapText="1"/>
    </xf>
    <xf numFmtId="43" fontId="8" fillId="0" borderId="0" xfId="1" applyFont="1" applyAlignment="1">
      <alignment horizontal="center" vertical="center" wrapText="1"/>
    </xf>
    <xf numFmtId="43" fontId="8" fillId="0" borderId="0" xfId="1" applyNumberFormat="1" applyFont="1" applyAlignment="1">
      <alignment horizontal="center" vertical="center" wrapText="1"/>
    </xf>
    <xf numFmtId="43" fontId="8" fillId="0" borderId="0" xfId="1" applyFont="1" applyAlignment="1">
      <alignment vertical="center"/>
    </xf>
    <xf numFmtId="43" fontId="8" fillId="0" borderId="0" xfId="1" applyFont="1" applyAlignment="1">
      <alignment vertical="center" wrapText="1"/>
    </xf>
    <xf numFmtId="43" fontId="8" fillId="0" borderId="2" xfId="1" applyFont="1" applyBorder="1" applyAlignment="1">
      <alignment horizontal="center" vertical="center" wrapText="1"/>
    </xf>
    <xf numFmtId="43" fontId="8" fillId="0" borderId="2" xfId="1" applyNumberFormat="1" applyFont="1" applyBorder="1" applyAlignment="1">
      <alignment horizontal="center" vertical="center" wrapText="1"/>
    </xf>
    <xf numFmtId="43" fontId="8" fillId="0" borderId="0" xfId="1" applyNumberFormat="1" applyFont="1" applyBorder="1" applyAlignment="1">
      <alignment horizontal="center" vertical="center" wrapText="1"/>
    </xf>
    <xf numFmtId="43" fontId="8" fillId="0" borderId="0" xfId="1" applyFont="1" applyBorder="1" applyAlignment="1">
      <alignment horizontal="center" vertical="center" wrapText="1"/>
    </xf>
    <xf numFmtId="43" fontId="8" fillId="0" borderId="0" xfId="1" applyFont="1" applyAlignment="1">
      <alignment horizontal="center" vertical="center"/>
    </xf>
    <xf numFmtId="164" fontId="8" fillId="0" borderId="0" xfId="1" applyNumberFormat="1" applyFont="1" applyAlignment="1">
      <alignment horizontal="center" vertical="center"/>
    </xf>
    <xf numFmtId="0" fontId="8" fillId="0" borderId="0" xfId="0" applyFont="1" applyAlignment="1">
      <alignment horizontal="left" vertical="center"/>
    </xf>
    <xf numFmtId="0" fontId="10" fillId="7" borderId="0" xfId="0" applyFont="1" applyFill="1" applyAlignment="1">
      <alignment horizontal="center" vertical="center" wrapText="1"/>
    </xf>
    <xf numFmtId="164" fontId="10" fillId="7" borderId="0" xfId="0" applyNumberFormat="1" applyFont="1" applyFill="1" applyAlignment="1">
      <alignment horizontal="center" vertical="center" wrapText="1"/>
    </xf>
    <xf numFmtId="164" fontId="4" fillId="2" borderId="0" xfId="0" applyNumberFormat="1" applyFont="1" applyFill="1" applyAlignment="1">
      <alignment horizontal="center"/>
    </xf>
    <xf numFmtId="43" fontId="0" fillId="0" borderId="0" xfId="0" applyNumberFormat="1" applyFill="1" applyAlignment="1">
      <alignment horizontal="center"/>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164" fontId="1" fillId="0" borderId="0" xfId="1" applyNumberFormat="1" applyFont="1" applyBorder="1" applyAlignment="1">
      <alignment horizontal="center" vertical="center" wrapText="1"/>
    </xf>
    <xf numFmtId="43" fontId="0" fillId="0" borderId="0" xfId="1" applyFont="1" applyBorder="1" applyAlignment="1">
      <alignment horizontal="center" vertical="center" wrapText="1"/>
    </xf>
    <xf numFmtId="43" fontId="1" fillId="0" borderId="0" xfId="1" applyNumberFormat="1" applyFont="1" applyBorder="1" applyAlignment="1">
      <alignment horizontal="center" vertical="center" wrapText="1"/>
    </xf>
    <xf numFmtId="0" fontId="6" fillId="0" borderId="0" xfId="0" applyFont="1" applyBorder="1" applyAlignment="1">
      <alignment horizontal="center" vertical="center" wrapText="1"/>
    </xf>
    <xf numFmtId="0" fontId="3" fillId="0" borderId="0" xfId="0" applyFont="1" applyFill="1" applyAlignment="1">
      <alignment horizontal="center" vertical="center" wrapText="1"/>
    </xf>
    <xf numFmtId="43" fontId="1" fillId="0" borderId="2" xfId="1" applyNumberFormat="1" applyFont="1" applyBorder="1" applyAlignment="1">
      <alignment horizontal="center" vertical="center" wrapText="1"/>
    </xf>
    <xf numFmtId="164" fontId="4" fillId="5" borderId="0" xfId="1" applyNumberFormat="1" applyFont="1" applyFill="1" applyAlignment="1">
      <alignment horizontal="center" vertical="center"/>
    </xf>
    <xf numFmtId="164" fontId="4" fillId="2" borderId="0" xfId="1" applyNumberFormat="1" applyFont="1" applyFill="1" applyAlignment="1">
      <alignment horizontal="center" vertical="center"/>
    </xf>
    <xf numFmtId="0" fontId="5" fillId="5" borderId="0" xfId="0" applyFont="1" applyFill="1" applyAlignment="1">
      <alignment horizontal="left" vertical="center"/>
    </xf>
    <xf numFmtId="0" fontId="4" fillId="0" borderId="0" xfId="0" applyFont="1" applyFill="1" applyAlignment="1">
      <alignment horizontal="center" vertical="center"/>
    </xf>
    <xf numFmtId="0" fontId="0" fillId="0" borderId="0" xfId="0" applyFont="1" applyAlignment="1">
      <alignment horizontal="center" vertical="center" wrapText="1"/>
    </xf>
    <xf numFmtId="10" fontId="0" fillId="0" borderId="0" xfId="2" applyNumberFormat="1" applyFont="1" applyAlignment="1">
      <alignment horizontal="center" vertical="center" wrapText="1"/>
    </xf>
    <xf numFmtId="0" fontId="0" fillId="0" borderId="0" xfId="0" applyFill="1" applyBorder="1" applyAlignment="1">
      <alignment horizontal="center" vertical="center" wrapText="1"/>
    </xf>
    <xf numFmtId="0" fontId="12"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0" fontId="0" fillId="0" borderId="0" xfId="2" applyNumberFormat="1" applyFont="1" applyFill="1" applyBorder="1" applyAlignment="1">
      <alignment horizontal="center" vertical="center" wrapText="1"/>
    </xf>
  </cellXfs>
  <cellStyles count="5">
    <cellStyle name="Millares" xfId="1" builtinId="3"/>
    <cellStyle name="Millares 2" xfId="3"/>
    <cellStyle name="Normal" xfId="0" builtinId="0"/>
    <cellStyle name="Normal 3" xfId="4"/>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10</xdr:col>
      <xdr:colOff>219076</xdr:colOff>
      <xdr:row>3</xdr:row>
      <xdr:rowOff>76201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56007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66673</xdr:colOff>
      <xdr:row>3</xdr:row>
      <xdr:rowOff>85720</xdr:rowOff>
    </xdr:from>
    <xdr:to>
      <xdr:col>17</xdr:col>
      <xdr:colOff>57153</xdr:colOff>
      <xdr:row>9</xdr:row>
      <xdr:rowOff>161921</xdr:rowOff>
    </xdr:to>
    <xdr:sp macro="" textlink="">
      <xdr:nvSpPr>
        <xdr:cNvPr id="5" name="60 Rectángulo"/>
        <xdr:cNvSpPr/>
      </xdr:nvSpPr>
      <xdr:spPr>
        <a:xfrm rot="16200000">
          <a:off x="4376737" y="-3652844"/>
          <a:ext cx="1219201" cy="9839330"/>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Deuda pública de Largo Plazo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180975</xdr:colOff>
      <xdr:row>3</xdr:row>
      <xdr:rowOff>142875</xdr:rowOff>
    </xdr:from>
    <xdr:to>
      <xdr:col>1</xdr:col>
      <xdr:colOff>1323974</xdr:colOff>
      <xdr:row>9</xdr:row>
      <xdr:rowOff>104774</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80975" y="714375"/>
          <a:ext cx="1142999"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5</xdr:col>
      <xdr:colOff>381000</xdr:colOff>
      <xdr:row>8</xdr:row>
      <xdr:rowOff>152400</xdr:rowOff>
    </xdr:to>
    <xdr:pic>
      <xdr:nvPicPr>
        <xdr:cNvPr id="4" name="3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704975" y="866775"/>
          <a:ext cx="14763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9" name="8 Conector recto"/>
        <xdr:cNvCxnSpPr/>
      </xdr:nvCxnSpPr>
      <xdr:spPr>
        <a:xfrm flipH="1">
          <a:off x="1323975" y="704850"/>
          <a:ext cx="9525"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66677</xdr:colOff>
      <xdr:row>0</xdr:row>
      <xdr:rowOff>0</xdr:rowOff>
    </xdr:from>
    <xdr:to>
      <xdr:col>9</xdr:col>
      <xdr:colOff>313586</xdr:colOff>
      <xdr:row>3</xdr:row>
      <xdr:rowOff>76500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7" y="0"/>
          <a:ext cx="6609609"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525074" y="-2791655"/>
          <a:ext cx="1181090" cy="8136000"/>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Saldo de la Deuda Directa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3</xdr:col>
      <xdr:colOff>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104776</xdr:rowOff>
    </xdr:from>
    <xdr:to>
      <xdr:col>5</xdr:col>
      <xdr:colOff>304800</xdr:colOff>
      <xdr:row>8</xdr:row>
      <xdr:rowOff>66676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6"/>
          <a:ext cx="1400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104777</xdr:colOff>
      <xdr:row>0</xdr:row>
      <xdr:rowOff>0</xdr:rowOff>
    </xdr:from>
    <xdr:to>
      <xdr:col>8</xdr:col>
      <xdr:colOff>76200</xdr:colOff>
      <xdr:row>3</xdr:row>
      <xdr:rowOff>76500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7" y="0"/>
          <a:ext cx="8477248"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15</xdr:col>
      <xdr:colOff>1266825</xdr:colOff>
      <xdr:row>9</xdr:row>
      <xdr:rowOff>152390</xdr:rowOff>
    </xdr:to>
    <xdr:sp macro="" textlink="">
      <xdr:nvSpPr>
        <xdr:cNvPr id="3" name="60 Rectángulo"/>
        <xdr:cNvSpPr/>
      </xdr:nvSpPr>
      <xdr:spPr>
        <a:xfrm rot="16200000">
          <a:off x="8877302" y="-8143883"/>
          <a:ext cx="1181090" cy="18840456"/>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Endeudamiento Neto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2</xdr:col>
      <xdr:colOff>95250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371475</xdr:colOff>
      <xdr:row>4</xdr:row>
      <xdr:rowOff>123826</xdr:rowOff>
    </xdr:from>
    <xdr:to>
      <xdr:col>5</xdr:col>
      <xdr:colOff>762000</xdr:colOff>
      <xdr:row>8</xdr:row>
      <xdr:rowOff>85726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0275" y="885826"/>
          <a:ext cx="1657350"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66677</xdr:colOff>
      <xdr:row>0</xdr:row>
      <xdr:rowOff>28575</xdr:rowOff>
    </xdr:from>
    <xdr:to>
      <xdr:col>9</xdr:col>
      <xdr:colOff>666011</xdr:colOff>
      <xdr:row>3</xdr:row>
      <xdr:rowOff>105075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7" y="28575"/>
          <a:ext cx="7247784" cy="6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47619</xdr:colOff>
      <xdr:row>3</xdr:row>
      <xdr:rowOff>114300</xdr:rowOff>
    </xdr:from>
    <xdr:to>
      <xdr:col>12</xdr:col>
      <xdr:colOff>1644</xdr:colOff>
      <xdr:row>9</xdr:row>
      <xdr:rowOff>152390</xdr:rowOff>
    </xdr:to>
    <xdr:sp macro="" textlink="">
      <xdr:nvSpPr>
        <xdr:cNvPr id="3" name="60 Rectángulo"/>
        <xdr:cNvSpPr/>
      </xdr:nvSpPr>
      <xdr:spPr>
        <a:xfrm rot="16200000">
          <a:off x="3844162" y="-3110743"/>
          <a:ext cx="1181090" cy="8774175"/>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Intereses de la Deuda Pública Pagados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3</xdr:row>
      <xdr:rowOff>142875</xdr:rowOff>
    </xdr:from>
    <xdr:to>
      <xdr:col>2</xdr:col>
      <xdr:colOff>95250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66700" y="714375"/>
          <a:ext cx="1562100"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104776</xdr:rowOff>
    </xdr:from>
    <xdr:to>
      <xdr:col>5</xdr:col>
      <xdr:colOff>352425</xdr:colOff>
      <xdr:row>8</xdr:row>
      <xdr:rowOff>66676</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6"/>
          <a:ext cx="1400175"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69274</xdr:rowOff>
    </xdr:from>
    <xdr:to>
      <xdr:col>10</xdr:col>
      <xdr:colOff>809625</xdr:colOff>
      <xdr:row>4</xdr:row>
      <xdr:rowOff>34638</xdr:rowOff>
    </xdr:to>
    <xdr:pic>
      <xdr:nvPicPr>
        <xdr:cNvPr id="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9274"/>
          <a:ext cx="8334375" cy="7273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34640</xdr:colOff>
      <xdr:row>4</xdr:row>
      <xdr:rowOff>34636</xdr:rowOff>
    </xdr:from>
    <xdr:to>
      <xdr:col>12</xdr:col>
      <xdr:colOff>1861707</xdr:colOff>
      <xdr:row>10</xdr:row>
      <xdr:rowOff>72726</xdr:rowOff>
    </xdr:to>
    <xdr:sp macro="" textlink="">
      <xdr:nvSpPr>
        <xdr:cNvPr id="5" name="60 Rectángulo"/>
        <xdr:cNvSpPr/>
      </xdr:nvSpPr>
      <xdr:spPr>
        <a:xfrm rot="16200000">
          <a:off x="3665401" y="-2834125"/>
          <a:ext cx="1181090" cy="8442612"/>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                  Registro de Deuda Pública de Corto Plazo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147207</xdr:colOff>
      <xdr:row>4</xdr:row>
      <xdr:rowOff>43294</xdr:rowOff>
    </xdr:from>
    <xdr:to>
      <xdr:col>3</xdr:col>
      <xdr:colOff>34639</xdr:colOff>
      <xdr:row>10</xdr:row>
      <xdr:rowOff>60613</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7207" y="805294"/>
          <a:ext cx="1524000" cy="11603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182708</xdr:colOff>
      <xdr:row>5</xdr:row>
      <xdr:rowOff>17318</xdr:rowOff>
    </xdr:from>
    <xdr:to>
      <xdr:col>5</xdr:col>
      <xdr:colOff>226002</xdr:colOff>
      <xdr:row>8</xdr:row>
      <xdr:rowOff>169718</xdr:rowOff>
    </xdr:to>
    <xdr:pic>
      <xdr:nvPicPr>
        <xdr:cNvPr id="7" name="6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819276" y="969818"/>
          <a:ext cx="1437408" cy="723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320388</xdr:colOff>
      <xdr:row>4</xdr:row>
      <xdr:rowOff>60614</xdr:rowOff>
    </xdr:from>
    <xdr:to>
      <xdr:col>2</xdr:col>
      <xdr:colOff>320388</xdr:colOff>
      <xdr:row>10</xdr:row>
      <xdr:rowOff>70139</xdr:rowOff>
    </xdr:to>
    <xdr:cxnSp macro="">
      <xdr:nvCxnSpPr>
        <xdr:cNvPr id="8" name="7 Conector recto"/>
        <xdr:cNvCxnSpPr/>
      </xdr:nvCxnSpPr>
      <xdr:spPr>
        <a:xfrm flipH="1">
          <a:off x="1844388" y="822614"/>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10</xdr:col>
      <xdr:colOff>1447801</xdr:colOff>
      <xdr:row>3</xdr:row>
      <xdr:rowOff>104775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7772400" cy="67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66671</xdr:colOff>
      <xdr:row>3</xdr:row>
      <xdr:rowOff>85713</xdr:rowOff>
    </xdr:from>
    <xdr:to>
      <xdr:col>25</xdr:col>
      <xdr:colOff>2</xdr:colOff>
      <xdr:row>9</xdr:row>
      <xdr:rowOff>161914</xdr:rowOff>
    </xdr:to>
    <xdr:sp macro="" textlink="">
      <xdr:nvSpPr>
        <xdr:cNvPr id="3" name="60 Rectángulo"/>
        <xdr:cNvSpPr/>
      </xdr:nvSpPr>
      <xdr:spPr>
        <a:xfrm rot="16200000">
          <a:off x="7767636" y="-7043752"/>
          <a:ext cx="1219201" cy="16621131"/>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Pago del Servicio de la Deuda Pública Por Funte de Financiamiento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219076</xdr:colOff>
      <xdr:row>3</xdr:row>
      <xdr:rowOff>142875</xdr:rowOff>
    </xdr:from>
    <xdr:to>
      <xdr:col>2</xdr:col>
      <xdr:colOff>38100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6" y="714375"/>
          <a:ext cx="1514474"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5</xdr:col>
      <xdr:colOff>647700</xdr:colOff>
      <xdr:row>8</xdr:row>
      <xdr:rowOff>152400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5"/>
          <a:ext cx="1476375"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66676</xdr:colOff>
      <xdr:row>0</xdr:row>
      <xdr:rowOff>1</xdr:rowOff>
    </xdr:from>
    <xdr:to>
      <xdr:col>5</xdr:col>
      <xdr:colOff>152401</xdr:colOff>
      <xdr:row>3</xdr:row>
      <xdr:rowOff>76201</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6" y="1"/>
          <a:ext cx="7772400"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66671</xdr:colOff>
      <xdr:row>3</xdr:row>
      <xdr:rowOff>85712</xdr:rowOff>
    </xdr:from>
    <xdr:to>
      <xdr:col>15</xdr:col>
      <xdr:colOff>2095500</xdr:colOff>
      <xdr:row>9</xdr:row>
      <xdr:rowOff>161913</xdr:rowOff>
    </xdr:to>
    <xdr:sp macro="" textlink="">
      <xdr:nvSpPr>
        <xdr:cNvPr id="3" name="60 Rectángulo"/>
        <xdr:cNvSpPr/>
      </xdr:nvSpPr>
      <xdr:spPr>
        <a:xfrm rot="16200000">
          <a:off x="8381997" y="-7658114"/>
          <a:ext cx="1219201" cy="17849854"/>
        </a:xfrm>
        <a:prstGeom prst="rect">
          <a:avLst/>
        </a:prstGeom>
        <a:solidFill>
          <a:srgbClr val="3333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vert" wrap="square" rtlCol="0" anchor="ctr"/>
        <a:lstStyle>
          <a:defPPr>
            <a:defRPr lang="es-MX"/>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lvl="6" algn="ctr"/>
          <a:r>
            <a:rPr lang="es-MX" sz="1100">
              <a:solidFill>
                <a:schemeClr val="bg1"/>
              </a:solidFill>
              <a:latin typeface="Arial" panose="020B0604020202020204" pitchFamily="34" charset="0"/>
              <a:cs typeface="Arial" panose="020B0604020202020204" pitchFamily="34" charset="0"/>
            </a:rPr>
            <a:t>  </a:t>
          </a:r>
          <a:r>
            <a:rPr lang="es-MX" sz="1400" b="1">
              <a:solidFill>
                <a:schemeClr val="bg1"/>
              </a:solidFill>
              <a:latin typeface="Arial" panose="020B0604020202020204" pitchFamily="34" charset="0"/>
              <a:cs typeface="Arial" panose="020B0604020202020204" pitchFamily="34" charset="0"/>
            </a:rPr>
            <a:t>Secretaria</a:t>
          </a:r>
          <a:r>
            <a:rPr lang="es-MX" sz="1400" b="1" baseline="0">
              <a:solidFill>
                <a:schemeClr val="bg1"/>
              </a:solidFill>
              <a:latin typeface="Arial" panose="020B0604020202020204" pitchFamily="34" charset="0"/>
              <a:cs typeface="Arial" panose="020B0604020202020204" pitchFamily="34" charset="0"/>
            </a:rPr>
            <a:t> de Planeación,  Administración y Finanzas</a:t>
          </a:r>
          <a:endParaRPr lang="es-MX" sz="1100" b="1" baseline="0">
            <a:solidFill>
              <a:schemeClr val="bg1"/>
            </a:solidFill>
            <a:latin typeface="Arial" panose="020B0604020202020204" pitchFamily="34" charset="0"/>
            <a:cs typeface="Arial" panose="020B0604020202020204" pitchFamily="34" charset="0"/>
          </a:endParaRPr>
        </a:p>
        <a:p>
          <a:pPr lvl="6" algn="ctr"/>
          <a:endParaRPr lang="es-MX" sz="1100" baseline="0">
            <a:solidFill>
              <a:schemeClr val="bg1"/>
            </a:solidFill>
            <a:latin typeface="Arial" panose="020B0604020202020204" pitchFamily="34" charset="0"/>
            <a:cs typeface="Arial" panose="020B0604020202020204" pitchFamily="34" charset="0"/>
          </a:endParaRPr>
        </a:p>
        <a:p>
          <a:pPr lvl="6" algn="ctr"/>
          <a:r>
            <a:rPr lang="es-MX" sz="1100" baseline="0">
              <a:solidFill>
                <a:schemeClr val="bg1"/>
              </a:solidFill>
              <a:latin typeface="Arial" panose="020B0604020202020204" pitchFamily="34" charset="0"/>
              <a:cs typeface="Arial" panose="020B0604020202020204" pitchFamily="34" charset="0"/>
            </a:rPr>
            <a:t> </a:t>
          </a:r>
        </a:p>
        <a:p>
          <a:pPr lvl="6" algn="ctr"/>
          <a:r>
            <a:rPr lang="es-MX" sz="1200" b="1" baseline="0">
              <a:solidFill>
                <a:schemeClr val="bg1"/>
              </a:solidFill>
              <a:latin typeface="Arial" panose="020B0604020202020204" pitchFamily="34" charset="0"/>
              <a:cs typeface="Arial" panose="020B0604020202020204" pitchFamily="34" charset="0"/>
            </a:rPr>
            <a:t>Registro Estatal de Deuda Pública al 2do Trimestre de 2018</a:t>
          </a:r>
        </a:p>
        <a:p>
          <a:pPr lvl="1" algn="l"/>
          <a:endParaRPr lang="es-MX" sz="1100">
            <a:solidFill>
              <a:schemeClr val="bg1"/>
            </a:solidFill>
            <a:latin typeface="Arial" panose="020B0604020202020204" pitchFamily="34" charset="0"/>
            <a:cs typeface="Arial" panose="020B0604020202020204" pitchFamily="34" charset="0"/>
          </a:endParaRPr>
        </a:p>
      </xdr:txBody>
    </xdr:sp>
    <xdr:clientData/>
  </xdr:twoCellAnchor>
  <xdr:twoCellAnchor editAs="oneCell">
    <xdr:from>
      <xdr:col>0</xdr:col>
      <xdr:colOff>219076</xdr:colOff>
      <xdr:row>3</xdr:row>
      <xdr:rowOff>142875</xdr:rowOff>
    </xdr:from>
    <xdr:to>
      <xdr:col>1</xdr:col>
      <xdr:colOff>57150</xdr:colOff>
      <xdr:row>9</xdr:row>
      <xdr:rowOff>104774</xdr:rowOff>
    </xdr:to>
    <xdr:pic>
      <xdr:nvPicPr>
        <xdr:cNvPr id="4" name="3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19076" y="714375"/>
          <a:ext cx="1514474" cy="1104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171450</xdr:colOff>
      <xdr:row>4</xdr:row>
      <xdr:rowOff>104775</xdr:rowOff>
    </xdr:from>
    <xdr:to>
      <xdr:col>3</xdr:col>
      <xdr:colOff>2162175</xdr:colOff>
      <xdr:row>8</xdr:row>
      <xdr:rowOff>152400</xdr:rowOff>
    </xdr:to>
    <xdr:pic>
      <xdr:nvPicPr>
        <xdr:cNvPr id="5" name="4 Imagen"/>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0250" y="866775"/>
          <a:ext cx="1733550"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561975</xdr:colOff>
      <xdr:row>3</xdr:row>
      <xdr:rowOff>133350</xdr:rowOff>
    </xdr:from>
    <xdr:to>
      <xdr:col>2</xdr:col>
      <xdr:colOff>571500</xdr:colOff>
      <xdr:row>9</xdr:row>
      <xdr:rowOff>142875</xdr:rowOff>
    </xdr:to>
    <xdr:cxnSp macro="">
      <xdr:nvCxnSpPr>
        <xdr:cNvPr id="6" name="5 Conector recto"/>
        <xdr:cNvCxnSpPr/>
      </xdr:nvCxnSpPr>
      <xdr:spPr>
        <a:xfrm flipH="1">
          <a:off x="1828800" y="704850"/>
          <a:ext cx="0" cy="115252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inanzas/Desktop/DEUDA%20PUBLICA%20MENSUAL/Deuda%20P&#250;blica%20Mensual%202018%20-%20Linea%20de%20Credito%20Glob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inanzas/Desktop/Deuda%20documentada%20(proyeccion%20de%20deuda)/DEUDA%20DOCUMETADA%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ENERO "/>
      <sheetName val="FEBRERO "/>
      <sheetName val="MARZO"/>
      <sheetName val="ABRIL"/>
      <sheetName val="MAYO"/>
      <sheetName val="JUNIO"/>
      <sheetName val="JULIO "/>
    </sheetNames>
    <sheetDataSet>
      <sheetData sheetId="0"/>
      <sheetData sheetId="1"/>
      <sheetData sheetId="2"/>
      <sheetData sheetId="3">
        <row r="350">
          <cell r="G350">
            <v>4040000</v>
          </cell>
        </row>
        <row r="352">
          <cell r="G352">
            <v>26666666.659999996</v>
          </cell>
        </row>
        <row r="353">
          <cell r="G353">
            <v>33333333.360000014</v>
          </cell>
        </row>
        <row r="354">
          <cell r="G354">
            <v>100000000</v>
          </cell>
        </row>
        <row r="355">
          <cell r="G355">
            <v>17801996</v>
          </cell>
        </row>
      </sheetData>
      <sheetData sheetId="4"/>
      <sheetData sheetId="5"/>
      <sheetData sheetId="6">
        <row r="46">
          <cell r="G46">
            <v>430420552.61000001</v>
          </cell>
        </row>
        <row r="47">
          <cell r="G47">
            <v>448758789.83999997</v>
          </cell>
        </row>
        <row r="48">
          <cell r="G48">
            <v>270913541.19</v>
          </cell>
        </row>
        <row r="49">
          <cell r="G49">
            <v>254405050.63</v>
          </cell>
        </row>
        <row r="50">
          <cell r="G50">
            <v>138758548.44</v>
          </cell>
        </row>
        <row r="51">
          <cell r="G51">
            <v>2103684225.6600001</v>
          </cell>
        </row>
        <row r="52">
          <cell r="G52">
            <v>213040376.91</v>
          </cell>
        </row>
        <row r="53">
          <cell r="G53">
            <v>470770185.55000001</v>
          </cell>
        </row>
        <row r="54">
          <cell r="G54">
            <v>866039854.13999999</v>
          </cell>
        </row>
        <row r="55">
          <cell r="G55">
            <v>27777778.487777926</v>
          </cell>
        </row>
        <row r="56">
          <cell r="G56">
            <v>470086846.60000002</v>
          </cell>
        </row>
        <row r="57">
          <cell r="G57">
            <v>1354436334.6600001</v>
          </cell>
        </row>
        <row r="58">
          <cell r="G58">
            <v>606138906.88999999</v>
          </cell>
        </row>
        <row r="59">
          <cell r="G59">
            <v>1308541262.9200001</v>
          </cell>
        </row>
        <row r="60">
          <cell r="G60">
            <v>530046296.30000001</v>
          </cell>
        </row>
        <row r="61">
          <cell r="G61">
            <v>734403194.01999998</v>
          </cell>
        </row>
        <row r="66">
          <cell r="G66">
            <v>261235680.11000001</v>
          </cell>
        </row>
        <row r="67">
          <cell r="G67">
            <v>215756191.34</v>
          </cell>
        </row>
        <row r="68">
          <cell r="G68">
            <v>888906274.19999981</v>
          </cell>
        </row>
        <row r="69">
          <cell r="G69">
            <v>1168322964.6799998</v>
          </cell>
        </row>
        <row r="70">
          <cell r="G70">
            <v>1362732968.0999999</v>
          </cell>
        </row>
        <row r="71">
          <cell r="G71">
            <v>1868010269.1199999</v>
          </cell>
        </row>
        <row r="72">
          <cell r="G72">
            <v>884756422.90999997</v>
          </cell>
        </row>
        <row r="73">
          <cell r="G73">
            <v>419699452</v>
          </cell>
        </row>
        <row r="83">
          <cell r="G83">
            <v>995600150</v>
          </cell>
        </row>
        <row r="84">
          <cell r="G84">
            <v>300000000</v>
          </cell>
        </row>
        <row r="85">
          <cell r="G85">
            <v>299888355</v>
          </cell>
        </row>
        <row r="86">
          <cell r="G86">
            <v>211994864</v>
          </cell>
        </row>
        <row r="87">
          <cell r="G87">
            <v>500379494</v>
          </cell>
        </row>
        <row r="88">
          <cell r="G88">
            <v>86788886</v>
          </cell>
        </row>
        <row r="89">
          <cell r="G89">
            <v>56000000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OS 18"/>
      <sheetName val="Real Mensual 18"/>
    </sheetNames>
    <sheetDataSet>
      <sheetData sheetId="0">
        <row r="13">
          <cell r="R13">
            <v>2777777.7600000002</v>
          </cell>
        </row>
        <row r="14">
          <cell r="R14">
            <v>660337.54</v>
          </cell>
        </row>
        <row r="15">
          <cell r="R15">
            <v>0</v>
          </cell>
        </row>
        <row r="19">
          <cell r="R19">
            <v>4781662.0199999996</v>
          </cell>
        </row>
        <row r="20">
          <cell r="R20">
            <v>5574928.2300000004</v>
          </cell>
        </row>
        <row r="21">
          <cell r="R21">
            <v>0</v>
          </cell>
        </row>
        <row r="25">
          <cell r="R25">
            <v>7693642.0999999996</v>
          </cell>
        </row>
        <row r="26">
          <cell r="R26">
            <v>8956658.5099999998</v>
          </cell>
        </row>
        <row r="27">
          <cell r="R27">
            <v>0</v>
          </cell>
        </row>
        <row r="31">
          <cell r="R31">
            <v>5433156.7400000002</v>
          </cell>
        </row>
        <row r="32">
          <cell r="R32">
            <v>9402841.6400000006</v>
          </cell>
        </row>
        <row r="33">
          <cell r="R33">
            <v>0</v>
          </cell>
        </row>
        <row r="37">
          <cell r="R37">
            <v>3080101.3099999996</v>
          </cell>
        </row>
        <row r="38">
          <cell r="R38">
            <v>5330548.3100000005</v>
          </cell>
        </row>
        <row r="39">
          <cell r="R39">
            <v>0</v>
          </cell>
        </row>
        <row r="43">
          <cell r="R43">
            <v>1270260.57</v>
          </cell>
        </row>
        <row r="44">
          <cell r="R44">
            <v>10515499.629999999</v>
          </cell>
        </row>
        <row r="45">
          <cell r="R45">
            <v>357694.98</v>
          </cell>
        </row>
        <row r="49">
          <cell r="R49">
            <v>3659686.6599999997</v>
          </cell>
        </row>
        <row r="50">
          <cell r="R50">
            <v>30331597.829999998</v>
          </cell>
        </row>
        <row r="51">
          <cell r="R51">
            <v>0</v>
          </cell>
        </row>
        <row r="55">
          <cell r="R55">
            <v>374950.91000000003</v>
          </cell>
        </row>
        <row r="56">
          <cell r="R56">
            <v>3107340.58</v>
          </cell>
        </row>
        <row r="57">
          <cell r="R57">
            <v>0</v>
          </cell>
        </row>
        <row r="61">
          <cell r="R61">
            <v>575674.02</v>
          </cell>
        </row>
        <row r="62">
          <cell r="R62">
            <v>4772124.3900000006</v>
          </cell>
        </row>
        <row r="63">
          <cell r="R63">
            <v>0</v>
          </cell>
        </row>
        <row r="67">
          <cell r="R67">
            <v>2340197.9499999997</v>
          </cell>
        </row>
        <row r="68">
          <cell r="R68">
            <v>19376822.75</v>
          </cell>
        </row>
        <row r="69">
          <cell r="R69">
            <v>0</v>
          </cell>
        </row>
        <row r="73">
          <cell r="R73">
            <v>7698582.7200000007</v>
          </cell>
        </row>
        <row r="74">
          <cell r="R74">
            <v>47177595.259999998</v>
          </cell>
        </row>
        <row r="75">
          <cell r="R75">
            <v>79890.33</v>
          </cell>
        </row>
        <row r="79">
          <cell r="R79">
            <v>1722817.13</v>
          </cell>
        </row>
        <row r="80">
          <cell r="R80">
            <v>10438283.83</v>
          </cell>
        </row>
        <row r="81">
          <cell r="R81">
            <v>0</v>
          </cell>
        </row>
        <row r="85">
          <cell r="R85">
            <v>1639292.02</v>
          </cell>
        </row>
        <row r="86">
          <cell r="R86">
            <v>13499997.82</v>
          </cell>
        </row>
        <row r="87">
          <cell r="R87">
            <v>0</v>
          </cell>
        </row>
        <row r="91">
          <cell r="R91">
            <v>3753944.91</v>
          </cell>
        </row>
        <row r="92">
          <cell r="R92">
            <v>29289095.460000001</v>
          </cell>
        </row>
        <row r="93">
          <cell r="R93">
            <v>0</v>
          </cell>
        </row>
        <row r="97">
          <cell r="R97">
            <v>4953703.7</v>
          </cell>
        </row>
        <row r="98">
          <cell r="R98">
            <v>11627658.24</v>
          </cell>
        </row>
        <row r="99">
          <cell r="R99">
            <v>0</v>
          </cell>
        </row>
        <row r="103">
          <cell r="R103">
            <v>186888.66</v>
          </cell>
        </row>
        <row r="104">
          <cell r="R104">
            <v>15671150.93</v>
          </cell>
        </row>
        <row r="105">
          <cell r="R105">
            <v>0</v>
          </cell>
        </row>
        <row r="114">
          <cell r="R114">
            <v>4496278.0500000007</v>
          </cell>
        </row>
        <row r="115">
          <cell r="R115">
            <v>5609609.9100000001</v>
          </cell>
        </row>
        <row r="116">
          <cell r="R116">
            <v>0</v>
          </cell>
        </row>
        <row r="120">
          <cell r="R120">
            <v>6224066.4000000004</v>
          </cell>
        </row>
        <row r="121">
          <cell r="R121">
            <v>4278383.17</v>
          </cell>
        </row>
        <row r="122">
          <cell r="R122">
            <v>0</v>
          </cell>
        </row>
        <row r="126">
          <cell r="R126">
            <v>25397322.18</v>
          </cell>
        </row>
        <row r="127">
          <cell r="R127">
            <v>21780231.920000002</v>
          </cell>
        </row>
        <row r="128">
          <cell r="R128">
            <v>104420.88</v>
          </cell>
        </row>
        <row r="132">
          <cell r="R132">
            <v>33446001.509999998</v>
          </cell>
        </row>
        <row r="133">
          <cell r="R133">
            <v>26411055.600000001</v>
          </cell>
        </row>
        <row r="134">
          <cell r="R134">
            <v>0</v>
          </cell>
        </row>
        <row r="138">
          <cell r="R138">
            <v>0</v>
          </cell>
        </row>
        <row r="139">
          <cell r="R139">
            <v>20561599.920000002</v>
          </cell>
        </row>
        <row r="140">
          <cell r="R140">
            <v>0</v>
          </cell>
        </row>
        <row r="144">
          <cell r="R144">
            <v>0</v>
          </cell>
        </row>
        <row r="145">
          <cell r="R145">
            <v>6340333.3399999999</v>
          </cell>
        </row>
        <row r="146">
          <cell r="R146">
            <v>0</v>
          </cell>
        </row>
        <row r="150">
          <cell r="R150">
            <v>0</v>
          </cell>
        </row>
        <row r="151">
          <cell r="R151">
            <v>6259344.0300000003</v>
          </cell>
        </row>
        <row r="152">
          <cell r="R152">
            <v>0</v>
          </cell>
        </row>
        <row r="156">
          <cell r="R156">
            <v>0</v>
          </cell>
        </row>
        <row r="157">
          <cell r="R157">
            <v>4219193.16</v>
          </cell>
        </row>
        <row r="158">
          <cell r="R158">
            <v>0</v>
          </cell>
        </row>
        <row r="162">
          <cell r="R162">
            <v>0</v>
          </cell>
        </row>
        <row r="163">
          <cell r="R163">
            <v>10262225.370000001</v>
          </cell>
        </row>
        <row r="164">
          <cell r="R164">
            <v>0</v>
          </cell>
        </row>
        <row r="168">
          <cell r="R168">
            <v>5055678.42</v>
          </cell>
        </row>
        <row r="169">
          <cell r="R169">
            <v>28557429.859999999</v>
          </cell>
        </row>
        <row r="170">
          <cell r="R170">
            <v>0</v>
          </cell>
        </row>
        <row r="174">
          <cell r="R174">
            <v>5358950.47</v>
          </cell>
        </row>
        <row r="175">
          <cell r="R175">
            <v>39471755.489999995</v>
          </cell>
        </row>
        <row r="176">
          <cell r="R176">
            <v>0</v>
          </cell>
        </row>
        <row r="180">
          <cell r="R180">
            <v>12461358.060000001</v>
          </cell>
        </row>
        <row r="181">
          <cell r="R181">
            <v>18130784.009999998</v>
          </cell>
        </row>
        <row r="182">
          <cell r="R182">
            <v>0</v>
          </cell>
        </row>
        <row r="186">
          <cell r="R186">
            <v>0</v>
          </cell>
        </row>
        <row r="187">
          <cell r="R187">
            <v>1882663.2799999998</v>
          </cell>
        </row>
        <row r="188">
          <cell r="R188">
            <v>0</v>
          </cell>
        </row>
        <row r="192">
          <cell r="R192">
            <v>0</v>
          </cell>
        </row>
        <row r="193">
          <cell r="R193">
            <v>1257946.6599999999</v>
          </cell>
        </row>
        <row r="194">
          <cell r="R194">
            <v>0</v>
          </cell>
        </row>
        <row r="198">
          <cell r="R198">
            <v>132013</v>
          </cell>
        </row>
        <row r="199">
          <cell r="R199">
            <v>8693530.5899999999</v>
          </cell>
        </row>
        <row r="200">
          <cell r="R200">
            <v>0</v>
          </cell>
        </row>
      </sheetData>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R46"/>
  <sheetViews>
    <sheetView workbookViewId="0">
      <selection activeCell="P27" sqref="P27:P28"/>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14.28515625" customWidth="1"/>
    <col min="7" max="7" width="1" customWidth="1"/>
    <col min="8" max="8" width="15.28515625" customWidth="1"/>
    <col min="9" max="9" width="1.5703125" customWidth="1"/>
    <col min="10" max="10" width="3.140625" customWidth="1"/>
    <col min="11" max="11" width="22.140625" customWidth="1"/>
    <col min="12" max="12" width="3" customWidth="1"/>
    <col min="13" max="13" width="16.85546875" customWidth="1"/>
    <col min="14" max="14" width="1.7109375" customWidth="1"/>
    <col min="15" max="15" width="15" customWidth="1"/>
    <col min="16" max="16" width="2.5703125" customWidth="1"/>
    <col min="17" max="17" width="13.42578125" customWidth="1"/>
  </cols>
  <sheetData>
    <row r="11" spans="1:18" ht="45" x14ac:dyDescent="0.25">
      <c r="A11" s="1"/>
      <c r="B11" s="2" t="s">
        <v>1</v>
      </c>
      <c r="C11" s="2"/>
      <c r="D11" s="2" t="s">
        <v>97</v>
      </c>
      <c r="E11" s="2"/>
      <c r="F11" s="2" t="s">
        <v>2</v>
      </c>
      <c r="G11" s="2"/>
      <c r="H11" s="2" t="s">
        <v>3</v>
      </c>
      <c r="I11" s="2"/>
      <c r="J11" s="93"/>
      <c r="K11" s="2" t="s">
        <v>1</v>
      </c>
      <c r="L11" s="2"/>
      <c r="M11" s="2" t="s">
        <v>0</v>
      </c>
      <c r="N11" s="2"/>
      <c r="O11" s="2" t="s">
        <v>2</v>
      </c>
      <c r="P11" s="2"/>
      <c r="Q11" s="2" t="s">
        <v>3</v>
      </c>
      <c r="R11" s="4"/>
    </row>
    <row r="12" spans="1:18" x14ac:dyDescent="0.25">
      <c r="A12" s="1"/>
      <c r="B12" s="3"/>
      <c r="C12" s="3"/>
      <c r="D12" s="3"/>
      <c r="E12" s="3"/>
      <c r="F12" s="3"/>
      <c r="G12" s="3"/>
      <c r="H12" s="3"/>
      <c r="I12" s="3"/>
      <c r="J12" s="93"/>
      <c r="K12" s="3"/>
      <c r="L12" s="3"/>
      <c r="M12" s="3"/>
      <c r="N12" s="3"/>
      <c r="O12" s="3"/>
      <c r="P12" s="3"/>
      <c r="Q12" s="3"/>
      <c r="R12" s="5"/>
    </row>
    <row r="13" spans="1:18" ht="18" x14ac:dyDescent="0.25">
      <c r="A13" s="6"/>
      <c r="B13" s="6"/>
      <c r="C13" s="6"/>
      <c r="D13" s="7" t="s">
        <v>4</v>
      </c>
      <c r="E13" s="6"/>
      <c r="F13" s="6"/>
      <c r="G13" s="6"/>
      <c r="H13" s="6"/>
      <c r="I13" s="6"/>
      <c r="J13" s="93"/>
      <c r="K13" s="6"/>
      <c r="L13" s="6"/>
      <c r="M13" s="7" t="s">
        <v>5</v>
      </c>
      <c r="N13" s="6"/>
      <c r="O13" s="6"/>
      <c r="P13" s="6"/>
      <c r="Q13" s="6"/>
      <c r="R13" s="8"/>
    </row>
    <row r="14" spans="1:18" x14ac:dyDescent="0.25">
      <c r="A14" s="6"/>
      <c r="B14" s="9"/>
      <c r="C14" s="9"/>
      <c r="D14" s="9"/>
      <c r="E14" s="9"/>
      <c r="F14" s="9"/>
      <c r="G14" s="9"/>
      <c r="H14" s="9"/>
      <c r="I14" s="9"/>
      <c r="J14" s="94"/>
      <c r="K14" s="9"/>
      <c r="L14" s="9"/>
      <c r="M14" s="9"/>
      <c r="N14" s="9"/>
      <c r="O14" s="9"/>
      <c r="P14" s="9"/>
      <c r="Q14" s="9"/>
      <c r="R14" s="8"/>
    </row>
    <row r="15" spans="1:18" ht="15.75" customHeight="1" x14ac:dyDescent="0.25">
      <c r="A15" s="82">
        <v>1</v>
      </c>
      <c r="B15" s="84" t="s">
        <v>6</v>
      </c>
      <c r="C15" s="87"/>
      <c r="D15" s="86">
        <v>665000000</v>
      </c>
      <c r="E15" s="87"/>
      <c r="F15" s="90" t="s">
        <v>12</v>
      </c>
      <c r="G15" s="87"/>
      <c r="H15" s="90" t="s">
        <v>24</v>
      </c>
      <c r="I15" s="87"/>
      <c r="J15" s="82">
        <v>17</v>
      </c>
      <c r="K15" s="84" t="s">
        <v>30</v>
      </c>
      <c r="L15" s="87"/>
      <c r="M15" s="86">
        <v>389179937</v>
      </c>
      <c r="N15" s="87"/>
      <c r="O15" s="90" t="s">
        <v>31</v>
      </c>
      <c r="P15" s="87"/>
      <c r="Q15" s="90" t="s">
        <v>42</v>
      </c>
    </row>
    <row r="16" spans="1:18" ht="15.75" customHeight="1" x14ac:dyDescent="0.25">
      <c r="A16" s="82"/>
      <c r="B16" s="85"/>
      <c r="C16" s="77"/>
      <c r="D16" s="78"/>
      <c r="E16" s="77"/>
      <c r="F16" s="91"/>
      <c r="G16" s="92"/>
      <c r="H16" s="91"/>
      <c r="I16" s="77"/>
      <c r="J16" s="82"/>
      <c r="K16" s="85"/>
      <c r="L16" s="77"/>
      <c r="M16" s="78"/>
      <c r="N16" s="77"/>
      <c r="O16" s="91"/>
      <c r="P16" s="92"/>
      <c r="Q16" s="91"/>
    </row>
    <row r="17" spans="1:17" ht="15.75" customHeight="1" x14ac:dyDescent="0.25">
      <c r="A17" s="82">
        <v>2</v>
      </c>
      <c r="B17" s="80" t="s">
        <v>7</v>
      </c>
      <c r="C17" s="77"/>
      <c r="D17" s="78">
        <v>632300000</v>
      </c>
      <c r="E17" s="77"/>
      <c r="F17" s="79" t="s">
        <v>13</v>
      </c>
      <c r="G17" s="77"/>
      <c r="H17" s="79" t="s">
        <v>25</v>
      </c>
      <c r="I17" s="77"/>
      <c r="J17" s="82">
        <f>J15+1</f>
        <v>18</v>
      </c>
      <c r="K17" s="80" t="s">
        <v>30</v>
      </c>
      <c r="L17" s="77"/>
      <c r="M17" s="78">
        <v>500000000</v>
      </c>
      <c r="N17" s="77"/>
      <c r="O17" s="79" t="s">
        <v>32</v>
      </c>
      <c r="P17" s="77"/>
      <c r="Q17" s="79" t="s">
        <v>43</v>
      </c>
    </row>
    <row r="18" spans="1:17" ht="15.75" customHeight="1" x14ac:dyDescent="0.25">
      <c r="A18" s="82"/>
      <c r="B18" s="80"/>
      <c r="C18" s="77"/>
      <c r="D18" s="78"/>
      <c r="E18" s="77"/>
      <c r="F18" s="79"/>
      <c r="G18" s="77"/>
      <c r="H18" s="79"/>
      <c r="I18" s="77"/>
      <c r="J18" s="82"/>
      <c r="K18" s="80"/>
      <c r="L18" s="77"/>
      <c r="M18" s="78"/>
      <c r="N18" s="77"/>
      <c r="O18" s="79"/>
      <c r="P18" s="77"/>
      <c r="Q18" s="79"/>
    </row>
    <row r="19" spans="1:17" ht="15.75" customHeight="1" x14ac:dyDescent="0.25">
      <c r="A19" s="82">
        <v>3</v>
      </c>
      <c r="B19" s="80" t="s">
        <v>8</v>
      </c>
      <c r="C19" s="77"/>
      <c r="D19" s="78">
        <v>409057943.31999999</v>
      </c>
      <c r="E19" s="77"/>
      <c r="F19" s="79" t="s">
        <v>14</v>
      </c>
      <c r="G19" s="77"/>
      <c r="H19" s="79" t="s">
        <v>24</v>
      </c>
      <c r="I19" s="77"/>
      <c r="J19" s="82">
        <f t="shared" ref="J19" si="0">J17+1</f>
        <v>19</v>
      </c>
      <c r="K19" s="80" t="s">
        <v>30</v>
      </c>
      <c r="L19" s="77"/>
      <c r="M19" s="78">
        <v>1750000000</v>
      </c>
      <c r="N19" s="77"/>
      <c r="O19" s="79" t="s">
        <v>33</v>
      </c>
      <c r="P19" s="77"/>
      <c r="Q19" s="79" t="s">
        <v>44</v>
      </c>
    </row>
    <row r="20" spans="1:17" ht="15.75" customHeight="1" x14ac:dyDescent="0.25">
      <c r="A20" s="82"/>
      <c r="B20" s="80"/>
      <c r="C20" s="77"/>
      <c r="D20" s="78"/>
      <c r="E20" s="77"/>
      <c r="F20" s="79"/>
      <c r="G20" s="77"/>
      <c r="H20" s="79"/>
      <c r="I20" s="77"/>
      <c r="J20" s="82"/>
      <c r="K20" s="80"/>
      <c r="L20" s="77"/>
      <c r="M20" s="78"/>
      <c r="N20" s="77"/>
      <c r="O20" s="79"/>
      <c r="P20" s="77"/>
      <c r="Q20" s="79"/>
    </row>
    <row r="21" spans="1:17" ht="15.75" customHeight="1" x14ac:dyDescent="0.25">
      <c r="A21" s="82">
        <v>4</v>
      </c>
      <c r="B21" s="80" t="s">
        <v>7</v>
      </c>
      <c r="C21" s="77"/>
      <c r="D21" s="78">
        <v>374700000</v>
      </c>
      <c r="E21" s="77"/>
      <c r="F21" s="89" t="s">
        <v>13</v>
      </c>
      <c r="G21" s="77"/>
      <c r="H21" s="79" t="s">
        <v>25</v>
      </c>
      <c r="I21" s="77"/>
      <c r="J21" s="82">
        <f t="shared" ref="J21" si="1">J19+1</f>
        <v>20</v>
      </c>
      <c r="K21" s="80" t="s">
        <v>30</v>
      </c>
      <c r="L21" s="77"/>
      <c r="M21" s="78">
        <v>1920000000</v>
      </c>
      <c r="N21" s="77"/>
      <c r="O21" s="89" t="s">
        <v>34</v>
      </c>
      <c r="P21" s="77"/>
      <c r="Q21" s="79" t="s">
        <v>44</v>
      </c>
    </row>
    <row r="22" spans="1:17" ht="15.75" customHeight="1" x14ac:dyDescent="0.25">
      <c r="A22" s="82"/>
      <c r="B22" s="80"/>
      <c r="C22" s="77"/>
      <c r="D22" s="78"/>
      <c r="E22" s="77"/>
      <c r="F22" s="89"/>
      <c r="G22" s="77"/>
      <c r="H22" s="79"/>
      <c r="I22" s="77"/>
      <c r="J22" s="82"/>
      <c r="K22" s="80"/>
      <c r="L22" s="77"/>
      <c r="M22" s="78"/>
      <c r="N22" s="77"/>
      <c r="O22" s="89"/>
      <c r="P22" s="77"/>
      <c r="Q22" s="79"/>
    </row>
    <row r="23" spans="1:17" ht="15.75" customHeight="1" x14ac:dyDescent="0.25">
      <c r="A23" s="82">
        <v>5</v>
      </c>
      <c r="B23" s="80" t="s">
        <v>7</v>
      </c>
      <c r="C23" s="77"/>
      <c r="D23" s="78">
        <v>153170629</v>
      </c>
      <c r="E23" s="77"/>
      <c r="F23" s="79" t="s">
        <v>15</v>
      </c>
      <c r="G23" s="77"/>
      <c r="H23" s="79" t="s">
        <v>26</v>
      </c>
      <c r="I23" s="77"/>
      <c r="J23" s="82">
        <f t="shared" ref="J23" si="2">J21+1</f>
        <v>21</v>
      </c>
      <c r="K23" s="80" t="s">
        <v>30</v>
      </c>
      <c r="L23" s="77"/>
      <c r="M23" s="78">
        <v>1444885373.0799999</v>
      </c>
      <c r="N23" s="77"/>
      <c r="O23" s="79" t="s">
        <v>35</v>
      </c>
      <c r="P23" s="77"/>
      <c r="Q23" s="79" t="s">
        <v>45</v>
      </c>
    </row>
    <row r="24" spans="1:17" ht="15.75" customHeight="1" x14ac:dyDescent="0.25">
      <c r="A24" s="82"/>
      <c r="B24" s="80"/>
      <c r="C24" s="77"/>
      <c r="D24" s="78"/>
      <c r="E24" s="77"/>
      <c r="F24" s="79"/>
      <c r="G24" s="77"/>
      <c r="H24" s="79"/>
      <c r="I24" s="77"/>
      <c r="J24" s="82"/>
      <c r="K24" s="80"/>
      <c r="L24" s="77"/>
      <c r="M24" s="78"/>
      <c r="N24" s="77"/>
      <c r="O24" s="79"/>
      <c r="P24" s="77"/>
      <c r="Q24" s="79"/>
    </row>
    <row r="25" spans="1:17" ht="15.75" customHeight="1" x14ac:dyDescent="0.25">
      <c r="A25" s="82">
        <v>6</v>
      </c>
      <c r="B25" s="80" t="s">
        <v>9</v>
      </c>
      <c r="C25" s="77"/>
      <c r="D25" s="78">
        <v>2191682494.4400001</v>
      </c>
      <c r="E25" s="77"/>
      <c r="F25" s="79" t="s">
        <v>16</v>
      </c>
      <c r="G25" s="77"/>
      <c r="H25" s="79" t="s">
        <v>27</v>
      </c>
      <c r="I25" s="77"/>
      <c r="J25" s="82">
        <f t="shared" ref="J25" si="3">J23+1</f>
        <v>22</v>
      </c>
      <c r="K25" s="80" t="s">
        <v>30</v>
      </c>
      <c r="L25" s="77"/>
      <c r="M25" s="78">
        <v>1928217853.28</v>
      </c>
      <c r="N25" s="77"/>
      <c r="O25" s="79" t="s">
        <v>36</v>
      </c>
      <c r="P25" s="77"/>
      <c r="Q25" s="79" t="s">
        <v>29</v>
      </c>
    </row>
    <row r="26" spans="1:17" ht="15.75" customHeight="1" x14ac:dyDescent="0.25">
      <c r="A26" s="82"/>
      <c r="B26" s="80"/>
      <c r="C26" s="77"/>
      <c r="D26" s="78"/>
      <c r="E26" s="77"/>
      <c r="F26" s="79"/>
      <c r="G26" s="77"/>
      <c r="H26" s="79"/>
      <c r="I26" s="77"/>
      <c r="J26" s="82"/>
      <c r="K26" s="80"/>
      <c r="L26" s="77"/>
      <c r="M26" s="78"/>
      <c r="N26" s="77"/>
      <c r="O26" s="79"/>
      <c r="P26" s="77"/>
      <c r="Q26" s="79"/>
    </row>
    <row r="27" spans="1:17" ht="15.75" customHeight="1" x14ac:dyDescent="0.25">
      <c r="A27" s="82">
        <v>7</v>
      </c>
      <c r="B27" s="80" t="s">
        <v>7</v>
      </c>
      <c r="C27" s="77"/>
      <c r="D27" s="78">
        <v>249553564</v>
      </c>
      <c r="E27" s="77"/>
      <c r="F27" s="79" t="s">
        <v>17</v>
      </c>
      <c r="G27" s="77"/>
      <c r="H27" s="79" t="s">
        <v>26</v>
      </c>
      <c r="I27" s="77"/>
      <c r="J27" s="82">
        <f t="shared" ref="J27" si="4">J25+1</f>
        <v>23</v>
      </c>
      <c r="K27" s="80" t="s">
        <v>30</v>
      </c>
      <c r="L27" s="77"/>
      <c r="M27" s="78">
        <v>1000000000</v>
      </c>
      <c r="N27" s="77"/>
      <c r="O27" s="79" t="s">
        <v>87</v>
      </c>
      <c r="P27" s="77"/>
      <c r="Q27" s="79" t="s">
        <v>88</v>
      </c>
    </row>
    <row r="28" spans="1:17" ht="15.75" customHeight="1" x14ac:dyDescent="0.25">
      <c r="A28" s="82"/>
      <c r="B28" s="80"/>
      <c r="C28" s="77"/>
      <c r="D28" s="78"/>
      <c r="E28" s="77"/>
      <c r="F28" s="79"/>
      <c r="G28" s="77"/>
      <c r="H28" s="79"/>
      <c r="I28" s="77"/>
      <c r="J28" s="82"/>
      <c r="K28" s="80"/>
      <c r="L28" s="77"/>
      <c r="M28" s="78"/>
      <c r="N28" s="77"/>
      <c r="O28" s="79"/>
      <c r="P28" s="77"/>
      <c r="Q28" s="79"/>
    </row>
    <row r="29" spans="1:17" ht="15.75" customHeight="1" x14ac:dyDescent="0.25">
      <c r="A29" s="82">
        <v>8</v>
      </c>
      <c r="B29" s="80" t="s">
        <v>9</v>
      </c>
      <c r="C29" s="77"/>
      <c r="D29" s="81">
        <v>490326868.06999999</v>
      </c>
      <c r="E29" s="77"/>
      <c r="F29" s="79" t="s">
        <v>16</v>
      </c>
      <c r="G29" s="77"/>
      <c r="H29" s="79" t="s">
        <v>27</v>
      </c>
      <c r="I29" s="77"/>
      <c r="J29" s="82">
        <f t="shared" ref="J29" si="5">J27+1</f>
        <v>24</v>
      </c>
      <c r="K29" s="80" t="s">
        <v>30</v>
      </c>
      <c r="L29" s="77"/>
      <c r="M29" s="78">
        <v>1000000000</v>
      </c>
      <c r="N29" s="77"/>
      <c r="O29" s="79" t="s">
        <v>37</v>
      </c>
      <c r="P29" s="77"/>
      <c r="Q29" s="79" t="s">
        <v>46</v>
      </c>
    </row>
    <row r="30" spans="1:17" ht="15.75" customHeight="1" x14ac:dyDescent="0.25">
      <c r="A30" s="82"/>
      <c r="B30" s="80"/>
      <c r="C30" s="77"/>
      <c r="D30" s="81"/>
      <c r="E30" s="77"/>
      <c r="F30" s="79"/>
      <c r="G30" s="77"/>
      <c r="H30" s="79"/>
      <c r="I30" s="77"/>
      <c r="J30" s="82"/>
      <c r="K30" s="80"/>
      <c r="L30" s="77"/>
      <c r="M30" s="78"/>
      <c r="N30" s="77"/>
      <c r="O30" s="79"/>
      <c r="P30" s="77"/>
      <c r="Q30" s="79"/>
    </row>
    <row r="31" spans="1:17" ht="15" customHeight="1" x14ac:dyDescent="0.25">
      <c r="A31" s="82">
        <v>9</v>
      </c>
      <c r="B31" s="83" t="s">
        <v>7</v>
      </c>
      <c r="C31" s="77"/>
      <c r="D31" s="88">
        <v>949001040.55999994</v>
      </c>
      <c r="E31" s="77"/>
      <c r="F31" s="79" t="s">
        <v>18</v>
      </c>
      <c r="G31" s="77"/>
      <c r="H31" s="79" t="s">
        <v>26</v>
      </c>
      <c r="I31" s="77"/>
      <c r="J31" s="82">
        <f t="shared" ref="J31" si="6">J29+1</f>
        <v>25</v>
      </c>
      <c r="K31" s="80" t="s">
        <v>30</v>
      </c>
      <c r="L31" s="77"/>
      <c r="M31" s="81">
        <v>300000000</v>
      </c>
      <c r="N31" s="77"/>
      <c r="O31" s="79" t="s">
        <v>38</v>
      </c>
      <c r="P31" s="77"/>
      <c r="Q31" s="79" t="s">
        <v>46</v>
      </c>
    </row>
    <row r="32" spans="1:17" ht="15" customHeight="1" x14ac:dyDescent="0.25">
      <c r="A32" s="82"/>
      <c r="B32" s="83"/>
      <c r="C32" s="77"/>
      <c r="D32" s="88"/>
      <c r="E32" s="77"/>
      <c r="F32" s="79"/>
      <c r="G32" s="77"/>
      <c r="H32" s="79"/>
      <c r="I32" s="77"/>
      <c r="J32" s="82"/>
      <c r="K32" s="80"/>
      <c r="L32" s="77"/>
      <c r="M32" s="81"/>
      <c r="N32" s="77"/>
      <c r="O32" s="79"/>
      <c r="P32" s="77"/>
      <c r="Q32" s="79"/>
    </row>
    <row r="33" spans="1:17" ht="15.75" customHeight="1" x14ac:dyDescent="0.25">
      <c r="A33" s="82">
        <v>10</v>
      </c>
      <c r="B33" s="83" t="s">
        <v>10</v>
      </c>
      <c r="C33" s="77"/>
      <c r="D33" s="78">
        <v>100000000</v>
      </c>
      <c r="E33" s="77"/>
      <c r="F33" s="79" t="s">
        <v>19</v>
      </c>
      <c r="G33" s="77"/>
      <c r="H33" s="79" t="s">
        <v>28</v>
      </c>
      <c r="I33" s="77"/>
      <c r="J33" s="82">
        <f t="shared" ref="J33" si="7">J31+1</f>
        <v>26</v>
      </c>
      <c r="K33" s="80" t="s">
        <v>30</v>
      </c>
      <c r="L33" s="77"/>
      <c r="M33" s="88">
        <v>299888355</v>
      </c>
      <c r="N33" s="77"/>
      <c r="O33" s="79" t="s">
        <v>39</v>
      </c>
      <c r="P33" s="77"/>
      <c r="Q33" s="79" t="s">
        <v>47</v>
      </c>
    </row>
    <row r="34" spans="1:17" ht="15.75" customHeight="1" x14ac:dyDescent="0.25">
      <c r="A34" s="82"/>
      <c r="B34" s="83"/>
      <c r="C34" s="77"/>
      <c r="D34" s="78"/>
      <c r="E34" s="77"/>
      <c r="F34" s="79"/>
      <c r="G34" s="77"/>
      <c r="H34" s="79"/>
      <c r="I34" s="77"/>
      <c r="J34" s="82"/>
      <c r="K34" s="80"/>
      <c r="L34" s="77"/>
      <c r="M34" s="88"/>
      <c r="N34" s="77"/>
      <c r="O34" s="79"/>
      <c r="P34" s="77"/>
      <c r="Q34" s="79"/>
    </row>
    <row r="35" spans="1:17" ht="15" customHeight="1" x14ac:dyDescent="0.25">
      <c r="A35" s="82">
        <v>11</v>
      </c>
      <c r="B35" s="83" t="s">
        <v>11</v>
      </c>
      <c r="C35" s="77"/>
      <c r="D35" s="78">
        <v>500000000</v>
      </c>
      <c r="E35" s="77"/>
      <c r="F35" s="79" t="s">
        <v>20</v>
      </c>
      <c r="G35" s="77"/>
      <c r="H35" s="79" t="s">
        <v>26</v>
      </c>
      <c r="I35" s="77"/>
      <c r="J35" s="82">
        <f t="shared" ref="J35:J43" si="8">J33+1</f>
        <v>27</v>
      </c>
      <c r="K35" s="80" t="s">
        <v>30</v>
      </c>
      <c r="L35" s="77"/>
      <c r="M35" s="78">
        <v>223786059</v>
      </c>
      <c r="N35" s="77"/>
      <c r="O35" s="79" t="s">
        <v>40</v>
      </c>
      <c r="P35" s="77"/>
      <c r="Q35" s="79" t="s">
        <v>48</v>
      </c>
    </row>
    <row r="36" spans="1:17" ht="15" customHeight="1" x14ac:dyDescent="0.25">
      <c r="A36" s="82"/>
      <c r="B36" s="83"/>
      <c r="C36" s="77"/>
      <c r="D36" s="78"/>
      <c r="E36" s="77"/>
      <c r="F36" s="79"/>
      <c r="G36" s="77"/>
      <c r="H36" s="79"/>
      <c r="I36" s="77"/>
      <c r="J36" s="82"/>
      <c r="K36" s="80"/>
      <c r="L36" s="77"/>
      <c r="M36" s="78"/>
      <c r="N36" s="77"/>
      <c r="O36" s="79"/>
      <c r="P36" s="77"/>
      <c r="Q36" s="79"/>
    </row>
    <row r="37" spans="1:17" ht="15" customHeight="1" x14ac:dyDescent="0.25">
      <c r="A37" s="82">
        <v>12</v>
      </c>
      <c r="B37" s="83" t="s">
        <v>7</v>
      </c>
      <c r="C37" s="77"/>
      <c r="D37" s="78">
        <v>1400000000</v>
      </c>
      <c r="E37" s="77"/>
      <c r="F37" s="79" t="s">
        <v>21</v>
      </c>
      <c r="G37" s="77"/>
      <c r="H37" s="79" t="s">
        <v>26</v>
      </c>
      <c r="I37" s="77"/>
      <c r="J37" s="82">
        <f t="shared" si="8"/>
        <v>28</v>
      </c>
      <c r="K37" s="80" t="s">
        <v>30</v>
      </c>
      <c r="L37" s="77"/>
      <c r="M37" s="78">
        <v>500379494</v>
      </c>
      <c r="N37" s="77"/>
      <c r="O37" s="79" t="s">
        <v>41</v>
      </c>
      <c r="P37" s="77"/>
      <c r="Q37" s="79" t="s">
        <v>49</v>
      </c>
    </row>
    <row r="38" spans="1:17" ht="15" customHeight="1" x14ac:dyDescent="0.25">
      <c r="A38" s="82"/>
      <c r="B38" s="83"/>
      <c r="C38" s="77"/>
      <c r="D38" s="78"/>
      <c r="E38" s="77"/>
      <c r="F38" s="79"/>
      <c r="G38" s="77"/>
      <c r="H38" s="79"/>
      <c r="I38" s="77"/>
      <c r="J38" s="82"/>
      <c r="K38" s="80"/>
      <c r="L38" s="77"/>
      <c r="M38" s="78"/>
      <c r="N38" s="77"/>
      <c r="O38" s="79"/>
      <c r="P38" s="77"/>
      <c r="Q38" s="79"/>
    </row>
    <row r="39" spans="1:17" ht="15" customHeight="1" x14ac:dyDescent="0.25">
      <c r="A39" s="82">
        <v>13</v>
      </c>
      <c r="B39" s="83" t="s">
        <v>7</v>
      </c>
      <c r="C39" s="77"/>
      <c r="D39" s="78">
        <v>610000000</v>
      </c>
      <c r="E39" s="77"/>
      <c r="F39" s="79" t="s">
        <v>22</v>
      </c>
      <c r="G39" s="77"/>
      <c r="H39" s="79" t="s">
        <v>26</v>
      </c>
      <c r="I39" s="77"/>
      <c r="J39" s="82">
        <f t="shared" si="8"/>
        <v>29</v>
      </c>
      <c r="K39" s="80" t="s">
        <v>30</v>
      </c>
      <c r="L39" s="77"/>
      <c r="M39" s="78">
        <v>86788886</v>
      </c>
      <c r="N39" s="77"/>
      <c r="O39" s="79" t="s">
        <v>86</v>
      </c>
      <c r="P39" s="77"/>
      <c r="Q39" s="79" t="s">
        <v>45</v>
      </c>
    </row>
    <row r="40" spans="1:17" ht="15" customHeight="1" x14ac:dyDescent="0.25">
      <c r="A40" s="82"/>
      <c r="B40" s="83"/>
      <c r="C40" s="77"/>
      <c r="D40" s="78"/>
      <c r="E40" s="77"/>
      <c r="F40" s="79"/>
      <c r="G40" s="77"/>
      <c r="H40" s="79"/>
      <c r="I40" s="77"/>
      <c r="J40" s="82"/>
      <c r="K40" s="80"/>
      <c r="L40" s="77"/>
      <c r="M40" s="78"/>
      <c r="N40" s="77"/>
      <c r="O40" s="79"/>
      <c r="P40" s="77"/>
      <c r="Q40" s="79"/>
    </row>
    <row r="41" spans="1:17" ht="15" customHeight="1" x14ac:dyDescent="0.25">
      <c r="A41" s="82">
        <v>14</v>
      </c>
      <c r="B41" s="83" t="s">
        <v>8</v>
      </c>
      <c r="C41" s="77"/>
      <c r="D41" s="78">
        <v>1355000000</v>
      </c>
      <c r="E41" s="77"/>
      <c r="F41" s="79" t="s">
        <v>23</v>
      </c>
      <c r="G41" s="77"/>
      <c r="H41" s="79" t="s">
        <v>29</v>
      </c>
      <c r="I41" s="77"/>
      <c r="J41" s="82">
        <f t="shared" si="8"/>
        <v>30</v>
      </c>
      <c r="K41" s="80" t="s">
        <v>30</v>
      </c>
      <c r="L41" s="77"/>
      <c r="M41" s="78">
        <v>56998668</v>
      </c>
      <c r="N41" s="77"/>
      <c r="O41" s="79" t="s">
        <v>93</v>
      </c>
      <c r="P41" s="77"/>
      <c r="Q41" s="79" t="s">
        <v>94</v>
      </c>
    </row>
    <row r="42" spans="1:17" ht="15" customHeight="1" x14ac:dyDescent="0.25">
      <c r="A42" s="82"/>
      <c r="B42" s="83"/>
      <c r="C42" s="77"/>
      <c r="D42" s="78"/>
      <c r="E42" s="77"/>
      <c r="F42" s="79"/>
      <c r="G42" s="77"/>
      <c r="H42" s="79"/>
      <c r="I42" s="77"/>
      <c r="J42" s="82"/>
      <c r="K42" s="80"/>
      <c r="L42" s="77"/>
      <c r="M42" s="78"/>
      <c r="N42" s="77"/>
      <c r="O42" s="79"/>
      <c r="P42" s="77"/>
      <c r="Q42" s="79"/>
    </row>
    <row r="43" spans="1:17" ht="15" customHeight="1" x14ac:dyDescent="0.25">
      <c r="A43" s="82">
        <v>15</v>
      </c>
      <c r="B43" s="83" t="s">
        <v>82</v>
      </c>
      <c r="C43" s="77"/>
      <c r="D43" s="78">
        <v>535000000</v>
      </c>
      <c r="E43" s="77"/>
      <c r="F43" s="79" t="s">
        <v>83</v>
      </c>
      <c r="G43" s="77"/>
      <c r="H43" s="79" t="s">
        <v>84</v>
      </c>
      <c r="I43" s="77"/>
      <c r="J43" s="82">
        <f t="shared" si="8"/>
        <v>31</v>
      </c>
      <c r="K43" s="80" t="s">
        <v>30</v>
      </c>
      <c r="L43" s="77"/>
      <c r="M43" s="78">
        <v>420000000</v>
      </c>
      <c r="N43" s="77"/>
      <c r="O43" s="79" t="s">
        <v>95</v>
      </c>
      <c r="P43" s="77"/>
      <c r="Q43" s="79" t="s">
        <v>96</v>
      </c>
    </row>
    <row r="44" spans="1:17" ht="15" customHeight="1" x14ac:dyDescent="0.25">
      <c r="A44" s="82"/>
      <c r="B44" s="83"/>
      <c r="C44" s="77"/>
      <c r="D44" s="78"/>
      <c r="E44" s="77"/>
      <c r="F44" s="79"/>
      <c r="G44" s="77"/>
      <c r="H44" s="79"/>
      <c r="I44" s="77"/>
      <c r="J44" s="82"/>
      <c r="K44" s="80"/>
      <c r="L44" s="77"/>
      <c r="M44" s="78"/>
      <c r="N44" s="77"/>
      <c r="O44" s="79"/>
      <c r="P44" s="77"/>
      <c r="Q44" s="79"/>
    </row>
    <row r="45" spans="1:17" ht="15" customHeight="1" x14ac:dyDescent="0.25">
      <c r="A45" s="82">
        <v>16</v>
      </c>
      <c r="B45" s="83" t="s">
        <v>9</v>
      </c>
      <c r="C45" s="77"/>
      <c r="D45" s="78">
        <v>735000000</v>
      </c>
      <c r="E45" s="77"/>
      <c r="F45" s="79" t="s">
        <v>85</v>
      </c>
      <c r="G45" s="77"/>
      <c r="H45" s="79" t="s">
        <v>107</v>
      </c>
      <c r="I45" s="77"/>
    </row>
    <row r="46" spans="1:17" ht="15" customHeight="1" x14ac:dyDescent="0.25">
      <c r="A46" s="82"/>
      <c r="B46" s="83"/>
      <c r="C46" s="77"/>
      <c r="D46" s="78"/>
      <c r="E46" s="77"/>
      <c r="F46" s="79"/>
      <c r="G46" s="77"/>
      <c r="H46" s="79"/>
      <c r="I46" s="77"/>
    </row>
  </sheetData>
  <mergeCells count="265">
    <mergeCell ref="L35:L36"/>
    <mergeCell ref="M35:M36"/>
    <mergeCell ref="N35:N36"/>
    <mergeCell ref="O35:O36"/>
    <mergeCell ref="P35:P36"/>
    <mergeCell ref="Q35:Q36"/>
    <mergeCell ref="K33:K34"/>
    <mergeCell ref="L33:L34"/>
    <mergeCell ref="M33:M34"/>
    <mergeCell ref="N33:N34"/>
    <mergeCell ref="O33:O34"/>
    <mergeCell ref="P33:P34"/>
    <mergeCell ref="Q23:Q24"/>
    <mergeCell ref="K25:K26"/>
    <mergeCell ref="L25:L26"/>
    <mergeCell ref="M25:M26"/>
    <mergeCell ref="N25:N26"/>
    <mergeCell ref="O25:O26"/>
    <mergeCell ref="P25:P26"/>
    <mergeCell ref="Q25:Q26"/>
    <mergeCell ref="K23:K24"/>
    <mergeCell ref="L23:L24"/>
    <mergeCell ref="M23:M24"/>
    <mergeCell ref="N23:N24"/>
    <mergeCell ref="O23:O24"/>
    <mergeCell ref="P23:P24"/>
    <mergeCell ref="N21:N22"/>
    <mergeCell ref="O21:O22"/>
    <mergeCell ref="P21:P22"/>
    <mergeCell ref="Q21:Q22"/>
    <mergeCell ref="P17:P18"/>
    <mergeCell ref="Q17:Q18"/>
    <mergeCell ref="K19:K20"/>
    <mergeCell ref="L19:L20"/>
    <mergeCell ref="M19:M20"/>
    <mergeCell ref="N19:N20"/>
    <mergeCell ref="O19:O20"/>
    <mergeCell ref="P19:P20"/>
    <mergeCell ref="Q19:Q20"/>
    <mergeCell ref="N15:N16"/>
    <mergeCell ref="O15:O16"/>
    <mergeCell ref="P15:P16"/>
    <mergeCell ref="Q15:Q16"/>
    <mergeCell ref="K17:K18"/>
    <mergeCell ref="L17:L18"/>
    <mergeCell ref="M17:M18"/>
    <mergeCell ref="N17:N18"/>
    <mergeCell ref="O17:O18"/>
    <mergeCell ref="J11:J14"/>
    <mergeCell ref="K15:K16"/>
    <mergeCell ref="L15:L16"/>
    <mergeCell ref="M15:M16"/>
    <mergeCell ref="I29:I30"/>
    <mergeCell ref="I27:I28"/>
    <mergeCell ref="I25:I26"/>
    <mergeCell ref="I23:I24"/>
    <mergeCell ref="I21:I22"/>
    <mergeCell ref="I19:I20"/>
    <mergeCell ref="K21:K22"/>
    <mergeCell ref="L21:L22"/>
    <mergeCell ref="M21:M22"/>
    <mergeCell ref="J27:J28"/>
    <mergeCell ref="J29:J30"/>
    <mergeCell ref="I17:I18"/>
    <mergeCell ref="I15:I16"/>
    <mergeCell ref="K29:K30"/>
    <mergeCell ref="L29:L30"/>
    <mergeCell ref="M29:M30"/>
    <mergeCell ref="G27:G28"/>
    <mergeCell ref="G25:G26"/>
    <mergeCell ref="G23:G24"/>
    <mergeCell ref="H17:H18"/>
    <mergeCell ref="H15:H16"/>
    <mergeCell ref="H27:H28"/>
    <mergeCell ref="H25:H26"/>
    <mergeCell ref="H23:H24"/>
    <mergeCell ref="H21:H22"/>
    <mergeCell ref="H19:H20"/>
    <mergeCell ref="G21:G22"/>
    <mergeCell ref="G19:G20"/>
    <mergeCell ref="G17:G18"/>
    <mergeCell ref="G15:G16"/>
    <mergeCell ref="F37:F38"/>
    <mergeCell ref="F35:F36"/>
    <mergeCell ref="F33:F34"/>
    <mergeCell ref="F31:F32"/>
    <mergeCell ref="F29:F30"/>
    <mergeCell ref="I35:I36"/>
    <mergeCell ref="I33:I34"/>
    <mergeCell ref="I31:I32"/>
    <mergeCell ref="G33:G34"/>
    <mergeCell ref="G31:G32"/>
    <mergeCell ref="G29:G30"/>
    <mergeCell ref="H29:H30"/>
    <mergeCell ref="G35:G36"/>
    <mergeCell ref="E23:E24"/>
    <mergeCell ref="E25:E26"/>
    <mergeCell ref="E27:E28"/>
    <mergeCell ref="E29:E30"/>
    <mergeCell ref="E31:E32"/>
    <mergeCell ref="E33:E34"/>
    <mergeCell ref="F25:F26"/>
    <mergeCell ref="F23:F24"/>
    <mergeCell ref="E15:E16"/>
    <mergeCell ref="E17:E18"/>
    <mergeCell ref="E19:E20"/>
    <mergeCell ref="E21:E22"/>
    <mergeCell ref="F21:F22"/>
    <mergeCell ref="F19:F20"/>
    <mergeCell ref="F17:F18"/>
    <mergeCell ref="F15:F16"/>
    <mergeCell ref="C39:C40"/>
    <mergeCell ref="C41:C42"/>
    <mergeCell ref="C23:C24"/>
    <mergeCell ref="C25:C26"/>
    <mergeCell ref="C27:C28"/>
    <mergeCell ref="C29:C30"/>
    <mergeCell ref="C31:C32"/>
    <mergeCell ref="C33:C34"/>
    <mergeCell ref="H41:H42"/>
    <mergeCell ref="H39:H40"/>
    <mergeCell ref="H37:H38"/>
    <mergeCell ref="H35:H36"/>
    <mergeCell ref="H33:H34"/>
    <mergeCell ref="H31:H32"/>
    <mergeCell ref="F27:F28"/>
    <mergeCell ref="F41:F42"/>
    <mergeCell ref="F39:F40"/>
    <mergeCell ref="E35:E36"/>
    <mergeCell ref="E37:E38"/>
    <mergeCell ref="E39:E40"/>
    <mergeCell ref="E41:E42"/>
    <mergeCell ref="G41:G42"/>
    <mergeCell ref="G39:G40"/>
    <mergeCell ref="G37:G38"/>
    <mergeCell ref="D37:D38"/>
    <mergeCell ref="D35:D36"/>
    <mergeCell ref="D33:D34"/>
    <mergeCell ref="D31:D32"/>
    <mergeCell ref="A39:A40"/>
    <mergeCell ref="A41:A42"/>
    <mergeCell ref="B21:B22"/>
    <mergeCell ref="B23:B24"/>
    <mergeCell ref="B25:B26"/>
    <mergeCell ref="B27:B28"/>
    <mergeCell ref="B29:B30"/>
    <mergeCell ref="B31:B32"/>
    <mergeCell ref="B33:B34"/>
    <mergeCell ref="B35:B36"/>
    <mergeCell ref="A27:A28"/>
    <mergeCell ref="A29:A30"/>
    <mergeCell ref="A31:A32"/>
    <mergeCell ref="A33:A34"/>
    <mergeCell ref="A35:A36"/>
    <mergeCell ref="A37:A38"/>
    <mergeCell ref="B37:B38"/>
    <mergeCell ref="B39:B40"/>
    <mergeCell ref="C35:C36"/>
    <mergeCell ref="C37:C38"/>
    <mergeCell ref="B41:B42"/>
    <mergeCell ref="J31:J32"/>
    <mergeCell ref="J33:J34"/>
    <mergeCell ref="J35:J36"/>
    <mergeCell ref="J15:J16"/>
    <mergeCell ref="J17:J18"/>
    <mergeCell ref="J19:J20"/>
    <mergeCell ref="J21:J22"/>
    <mergeCell ref="J23:J24"/>
    <mergeCell ref="J25:J26"/>
    <mergeCell ref="D17:D18"/>
    <mergeCell ref="D15:D16"/>
    <mergeCell ref="C15:C16"/>
    <mergeCell ref="C17:C18"/>
    <mergeCell ref="C19:C20"/>
    <mergeCell ref="C21:C22"/>
    <mergeCell ref="D29:D30"/>
    <mergeCell ref="D27:D28"/>
    <mergeCell ref="D25:D26"/>
    <mergeCell ref="D23:D24"/>
    <mergeCell ref="D21:D22"/>
    <mergeCell ref="D19:D20"/>
    <mergeCell ref="D41:D42"/>
    <mergeCell ref="D39:D40"/>
    <mergeCell ref="A15:A16"/>
    <mergeCell ref="A17:A18"/>
    <mergeCell ref="A19:A20"/>
    <mergeCell ref="A21:A22"/>
    <mergeCell ref="A23:A24"/>
    <mergeCell ref="A25:A26"/>
    <mergeCell ref="B15:B16"/>
    <mergeCell ref="B17:B18"/>
    <mergeCell ref="B19:B20"/>
    <mergeCell ref="A43:A44"/>
    <mergeCell ref="A45:A46"/>
    <mergeCell ref="B43:B44"/>
    <mergeCell ref="B45:B46"/>
    <mergeCell ref="C43:C44"/>
    <mergeCell ref="C45:C46"/>
    <mergeCell ref="D43:D44"/>
    <mergeCell ref="D45:D46"/>
    <mergeCell ref="F43:F44"/>
    <mergeCell ref="F45:F46"/>
    <mergeCell ref="E43:E44"/>
    <mergeCell ref="E45:E46"/>
    <mergeCell ref="G43:G44"/>
    <mergeCell ref="G45:G46"/>
    <mergeCell ref="J37:J38"/>
    <mergeCell ref="J39:J40"/>
    <mergeCell ref="K39:K40"/>
    <mergeCell ref="K41:K42"/>
    <mergeCell ref="I41:I42"/>
    <mergeCell ref="I39:I40"/>
    <mergeCell ref="I37:I38"/>
    <mergeCell ref="J41:J42"/>
    <mergeCell ref="J43:J44"/>
    <mergeCell ref="K43:K44"/>
    <mergeCell ref="K37:K38"/>
    <mergeCell ref="P41:P42"/>
    <mergeCell ref="Q29:Q30"/>
    <mergeCell ref="K31:K32"/>
    <mergeCell ref="L31:L32"/>
    <mergeCell ref="M31:M32"/>
    <mergeCell ref="N31:N32"/>
    <mergeCell ref="H43:H44"/>
    <mergeCell ref="H45:H46"/>
    <mergeCell ref="I43:I44"/>
    <mergeCell ref="I45:I46"/>
    <mergeCell ref="O31:O32"/>
    <mergeCell ref="P31:P32"/>
    <mergeCell ref="Q31:Q32"/>
    <mergeCell ref="N29:N30"/>
    <mergeCell ref="O29:O30"/>
    <mergeCell ref="P29:P30"/>
    <mergeCell ref="Q37:Q38"/>
    <mergeCell ref="L37:L38"/>
    <mergeCell ref="M37:M38"/>
    <mergeCell ref="N37:N38"/>
    <mergeCell ref="O37:O38"/>
    <mergeCell ref="P37:P38"/>
    <mergeCell ref="Q33:Q34"/>
    <mergeCell ref="K35:K36"/>
    <mergeCell ref="L43:L44"/>
    <mergeCell ref="M43:M44"/>
    <mergeCell ref="O43:O44"/>
    <mergeCell ref="Q43:Q44"/>
    <mergeCell ref="N43:N44"/>
    <mergeCell ref="P43:P44"/>
    <mergeCell ref="Q39:Q40"/>
    <mergeCell ref="Q41:Q42"/>
    <mergeCell ref="K27:K28"/>
    <mergeCell ref="L27:L28"/>
    <mergeCell ref="M27:M28"/>
    <mergeCell ref="O27:O28"/>
    <mergeCell ref="P27:P28"/>
    <mergeCell ref="Q27:Q28"/>
    <mergeCell ref="N27:N28"/>
    <mergeCell ref="L39:L40"/>
    <mergeCell ref="L41:L42"/>
    <mergeCell ref="M39:M40"/>
    <mergeCell ref="M41:M42"/>
    <mergeCell ref="N39:N40"/>
    <mergeCell ref="N41:N42"/>
    <mergeCell ref="O39:O40"/>
    <mergeCell ref="O41:O42"/>
    <mergeCell ref="P39:P40"/>
  </mergeCells>
  <pageMargins left="0.7" right="0.7" top="0.75" bottom="0.75" header="0.3" footer="0.3"/>
  <pageSetup orientation="portrait" verticalDpi="0" r:id="rId1"/>
  <ignoredErrors>
    <ignoredError sqref="O41"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54"/>
  <sheetViews>
    <sheetView zoomScaleNormal="100" workbookViewId="0">
      <selection activeCell="K51" sqref="K51:L52"/>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0.7109375" customWidth="1"/>
    <col min="7" max="7" width="3.140625" customWidth="1"/>
    <col min="8" max="8" width="22.140625" customWidth="1"/>
    <col min="9" max="9" width="3" customWidth="1"/>
    <col min="10" max="10" width="16.85546875" customWidth="1"/>
    <col min="11" max="11" width="1.7109375" customWidth="1"/>
    <col min="12" max="12" width="20.85546875" customWidth="1"/>
  </cols>
  <sheetData>
    <row r="11" spans="1:13" ht="30" x14ac:dyDescent="0.25">
      <c r="A11" s="1"/>
      <c r="B11" s="2" t="s">
        <v>1</v>
      </c>
      <c r="C11" s="2"/>
      <c r="D11" s="2" t="s">
        <v>0</v>
      </c>
      <c r="E11" s="2"/>
      <c r="F11" s="2" t="s">
        <v>50</v>
      </c>
      <c r="G11" s="93"/>
      <c r="H11" s="2" t="s">
        <v>1</v>
      </c>
      <c r="I11" s="2"/>
      <c r="J11" s="2" t="s">
        <v>0</v>
      </c>
      <c r="K11" s="2"/>
      <c r="L11" s="2" t="s">
        <v>51</v>
      </c>
      <c r="M11" s="4"/>
    </row>
    <row r="12" spans="1:13" x14ac:dyDescent="0.25">
      <c r="A12" s="1"/>
      <c r="B12" s="3"/>
      <c r="C12" s="3"/>
      <c r="D12" s="3"/>
      <c r="E12" s="3"/>
      <c r="F12" s="3"/>
      <c r="G12" s="93"/>
      <c r="H12" s="3"/>
      <c r="I12" s="3"/>
      <c r="J12" s="3"/>
      <c r="K12" s="3"/>
      <c r="L12" s="3"/>
      <c r="M12" s="5"/>
    </row>
    <row r="13" spans="1:13" ht="18" x14ac:dyDescent="0.25">
      <c r="A13" s="6"/>
      <c r="B13" s="6"/>
      <c r="C13" s="6"/>
      <c r="D13" s="7" t="s">
        <v>4</v>
      </c>
      <c r="E13" s="6"/>
      <c r="F13" s="6"/>
      <c r="G13" s="93"/>
      <c r="H13" s="6"/>
      <c r="I13" s="6"/>
      <c r="J13" s="7" t="s">
        <v>5</v>
      </c>
      <c r="K13" s="6"/>
      <c r="L13" s="6"/>
      <c r="M13" s="8"/>
    </row>
    <row r="14" spans="1:13" x14ac:dyDescent="0.25">
      <c r="A14" s="6"/>
      <c r="B14" s="9"/>
      <c r="C14" s="9"/>
      <c r="D14" s="9"/>
      <c r="E14" s="9"/>
      <c r="F14" s="9"/>
      <c r="G14" s="94"/>
      <c r="H14" s="9"/>
      <c r="I14" s="9"/>
      <c r="J14" s="9"/>
      <c r="K14" s="9"/>
      <c r="L14" s="9"/>
      <c r="M14" s="8"/>
    </row>
    <row r="15" spans="1:13" ht="15.75" customHeight="1" x14ac:dyDescent="0.25">
      <c r="A15" s="82">
        <v>1</v>
      </c>
      <c r="B15" s="84" t="s">
        <v>6</v>
      </c>
      <c r="C15" s="87"/>
      <c r="D15" s="86">
        <v>665000000</v>
      </c>
      <c r="E15" s="97"/>
      <c r="F15" s="98">
        <f>[1]JUNIO!$G$46</f>
        <v>430420552.61000001</v>
      </c>
      <c r="G15" s="82">
        <v>17</v>
      </c>
      <c r="H15" s="84" t="s">
        <v>30</v>
      </c>
      <c r="I15" s="87"/>
      <c r="J15" s="86">
        <v>389179937</v>
      </c>
      <c r="K15" s="87"/>
      <c r="L15" s="98">
        <f>[1]JUNIO!$G$66</f>
        <v>261235680.11000001</v>
      </c>
    </row>
    <row r="16" spans="1:13" ht="15.75" customHeight="1" x14ac:dyDescent="0.25">
      <c r="A16" s="82"/>
      <c r="B16" s="85"/>
      <c r="C16" s="77"/>
      <c r="D16" s="78"/>
      <c r="E16" s="96"/>
      <c r="F16" s="95"/>
      <c r="G16" s="82"/>
      <c r="H16" s="85"/>
      <c r="I16" s="77"/>
      <c r="J16" s="78"/>
      <c r="K16" s="77"/>
      <c r="L16" s="95"/>
    </row>
    <row r="17" spans="1:12" ht="15.75" customHeight="1" x14ac:dyDescent="0.25">
      <c r="A17" s="82">
        <f>A15+1</f>
        <v>2</v>
      </c>
      <c r="B17" s="80" t="s">
        <v>7</v>
      </c>
      <c r="C17" s="77"/>
      <c r="D17" s="78">
        <v>632300000</v>
      </c>
      <c r="E17" s="96"/>
      <c r="F17" s="95">
        <f>[1]JUNIO!$G$47</f>
        <v>448758789.83999997</v>
      </c>
      <c r="G17" s="82">
        <f>G15+1</f>
        <v>18</v>
      </c>
      <c r="H17" s="80" t="s">
        <v>30</v>
      </c>
      <c r="I17" s="77"/>
      <c r="J17" s="78">
        <v>500000000</v>
      </c>
      <c r="K17" s="77"/>
      <c r="L17" s="95">
        <f>[1]JUNIO!$G$67</f>
        <v>215756191.34</v>
      </c>
    </row>
    <row r="18" spans="1:12" ht="15.75" customHeight="1" x14ac:dyDescent="0.25">
      <c r="A18" s="82"/>
      <c r="B18" s="80"/>
      <c r="C18" s="77"/>
      <c r="D18" s="78"/>
      <c r="E18" s="96"/>
      <c r="F18" s="95"/>
      <c r="G18" s="82"/>
      <c r="H18" s="80"/>
      <c r="I18" s="77"/>
      <c r="J18" s="78"/>
      <c r="K18" s="77"/>
      <c r="L18" s="95"/>
    </row>
    <row r="19" spans="1:12" ht="15.75" customHeight="1" x14ac:dyDescent="0.25">
      <c r="A19" s="82">
        <f t="shared" ref="A19" si="0">A17+1</f>
        <v>3</v>
      </c>
      <c r="B19" s="80" t="s">
        <v>8</v>
      </c>
      <c r="C19" s="77"/>
      <c r="D19" s="78">
        <v>409057943.31999999</v>
      </c>
      <c r="E19" s="96"/>
      <c r="F19" s="99">
        <f>[1]JUNIO!$G$48</f>
        <v>270913541.19</v>
      </c>
      <c r="G19" s="82">
        <f t="shared" ref="G19" si="1">G17+1</f>
        <v>19</v>
      </c>
      <c r="H19" s="80" t="s">
        <v>30</v>
      </c>
      <c r="I19" s="77"/>
      <c r="J19" s="78">
        <v>1750000000</v>
      </c>
      <c r="K19" s="77"/>
      <c r="L19" s="95">
        <f>[1]JUNIO!$G$68</f>
        <v>888906274.19999981</v>
      </c>
    </row>
    <row r="20" spans="1:12" ht="15.75" customHeight="1" x14ac:dyDescent="0.25">
      <c r="A20" s="82"/>
      <c r="B20" s="80"/>
      <c r="C20" s="77"/>
      <c r="D20" s="78"/>
      <c r="E20" s="96"/>
      <c r="F20" s="99"/>
      <c r="G20" s="82"/>
      <c r="H20" s="80"/>
      <c r="I20" s="77"/>
      <c r="J20" s="78"/>
      <c r="K20" s="77"/>
      <c r="L20" s="95"/>
    </row>
    <row r="21" spans="1:12" ht="15.75" customHeight="1" x14ac:dyDescent="0.25">
      <c r="A21" s="82">
        <f t="shared" ref="A21" si="2">A19+1</f>
        <v>4</v>
      </c>
      <c r="B21" s="80" t="s">
        <v>7</v>
      </c>
      <c r="C21" s="77"/>
      <c r="D21" s="78">
        <v>374700000</v>
      </c>
      <c r="E21" s="96"/>
      <c r="F21" s="95">
        <f>[1]JUNIO!$G$49</f>
        <v>254405050.63</v>
      </c>
      <c r="G21" s="82">
        <f t="shared" ref="G21" si="3">G19+1</f>
        <v>20</v>
      </c>
      <c r="H21" s="80" t="s">
        <v>30</v>
      </c>
      <c r="I21" s="77"/>
      <c r="J21" s="78">
        <v>1920000000</v>
      </c>
      <c r="K21" s="77"/>
      <c r="L21" s="95">
        <f>[1]JUNIO!$G$69</f>
        <v>1168322964.6799998</v>
      </c>
    </row>
    <row r="22" spans="1:12" ht="15.75" customHeight="1" x14ac:dyDescent="0.25">
      <c r="A22" s="82"/>
      <c r="B22" s="80"/>
      <c r="C22" s="77"/>
      <c r="D22" s="78"/>
      <c r="E22" s="96"/>
      <c r="F22" s="95"/>
      <c r="G22" s="82"/>
      <c r="H22" s="80"/>
      <c r="I22" s="77"/>
      <c r="J22" s="78"/>
      <c r="K22" s="77"/>
      <c r="L22" s="95"/>
    </row>
    <row r="23" spans="1:12" ht="15.75" customHeight="1" x14ac:dyDescent="0.25">
      <c r="A23" s="82">
        <f t="shared" ref="A23" si="4">A21+1</f>
        <v>5</v>
      </c>
      <c r="B23" s="80" t="s">
        <v>7</v>
      </c>
      <c r="C23" s="77"/>
      <c r="D23" s="78">
        <v>153170629</v>
      </c>
      <c r="E23" s="96"/>
      <c r="F23" s="95">
        <f>[1]JUNIO!$G$50</f>
        <v>138758548.44</v>
      </c>
      <c r="G23" s="82">
        <f t="shared" ref="G23" si="5">G21+1</f>
        <v>21</v>
      </c>
      <c r="H23" s="80" t="s">
        <v>30</v>
      </c>
      <c r="I23" s="77"/>
      <c r="J23" s="78">
        <v>1444885373.0799999</v>
      </c>
      <c r="K23" s="77"/>
      <c r="L23" s="95">
        <f>[1]JUNIO!$G$70</f>
        <v>1362732968.0999999</v>
      </c>
    </row>
    <row r="24" spans="1:12" ht="15.75" customHeight="1" x14ac:dyDescent="0.25">
      <c r="A24" s="82"/>
      <c r="B24" s="80"/>
      <c r="C24" s="77"/>
      <c r="D24" s="78"/>
      <c r="E24" s="96"/>
      <c r="F24" s="95"/>
      <c r="G24" s="82"/>
      <c r="H24" s="80"/>
      <c r="I24" s="77"/>
      <c r="J24" s="78"/>
      <c r="K24" s="77"/>
      <c r="L24" s="95"/>
    </row>
    <row r="25" spans="1:12" ht="15.75" customHeight="1" x14ac:dyDescent="0.25">
      <c r="A25" s="82">
        <f t="shared" ref="A25" si="6">A23+1</f>
        <v>6</v>
      </c>
      <c r="B25" s="80" t="s">
        <v>9</v>
      </c>
      <c r="C25" s="77"/>
      <c r="D25" s="78">
        <v>2191682494.4400001</v>
      </c>
      <c r="E25" s="96"/>
      <c r="F25" s="95">
        <f>[1]JUNIO!$G$51</f>
        <v>2103684225.6600001</v>
      </c>
      <c r="G25" s="82">
        <f t="shared" ref="G25" si="7">G23+1</f>
        <v>22</v>
      </c>
      <c r="H25" s="80" t="s">
        <v>30</v>
      </c>
      <c r="I25" s="77"/>
      <c r="J25" s="78">
        <v>1928217853.28</v>
      </c>
      <c r="K25" s="77"/>
      <c r="L25" s="95">
        <f>[1]JUNIO!$G$71</f>
        <v>1868010269.1199999</v>
      </c>
    </row>
    <row r="26" spans="1:12" ht="15.75" customHeight="1" x14ac:dyDescent="0.25">
      <c r="A26" s="82"/>
      <c r="B26" s="80"/>
      <c r="C26" s="77"/>
      <c r="D26" s="78"/>
      <c r="E26" s="96"/>
      <c r="F26" s="95"/>
      <c r="G26" s="82"/>
      <c r="H26" s="80"/>
      <c r="I26" s="77"/>
      <c r="J26" s="78"/>
      <c r="K26" s="77"/>
      <c r="L26" s="95"/>
    </row>
    <row r="27" spans="1:12" ht="15.75" customHeight="1" x14ac:dyDescent="0.25">
      <c r="A27" s="82">
        <f t="shared" ref="A27" si="8">A25+1</f>
        <v>7</v>
      </c>
      <c r="B27" s="80" t="s">
        <v>7</v>
      </c>
      <c r="C27" s="77"/>
      <c r="D27" s="78">
        <v>249553564</v>
      </c>
      <c r="E27" s="96"/>
      <c r="F27" s="95">
        <f>[1]JUNIO!$G$52</f>
        <v>213040376.91</v>
      </c>
      <c r="G27" s="82">
        <f t="shared" ref="G27" si="9">G25+1</f>
        <v>23</v>
      </c>
      <c r="H27" s="80" t="s">
        <v>30</v>
      </c>
      <c r="I27" s="77"/>
      <c r="J27" s="78">
        <v>1000000000</v>
      </c>
      <c r="K27" s="77"/>
      <c r="L27" s="95">
        <f>[1]JUNIO!$G$72</f>
        <v>884756422.90999997</v>
      </c>
    </row>
    <row r="28" spans="1:12" ht="15.75" customHeight="1" x14ac:dyDescent="0.25">
      <c r="A28" s="82"/>
      <c r="B28" s="80"/>
      <c r="C28" s="77"/>
      <c r="D28" s="78"/>
      <c r="E28" s="96"/>
      <c r="F28" s="95"/>
      <c r="G28" s="82"/>
      <c r="H28" s="80"/>
      <c r="I28" s="77"/>
      <c r="J28" s="78"/>
      <c r="K28" s="77"/>
      <c r="L28" s="95"/>
    </row>
    <row r="29" spans="1:12" ht="15.75" customHeight="1" x14ac:dyDescent="0.25">
      <c r="A29" s="82">
        <f t="shared" ref="A29" si="10">A27+1</f>
        <v>8</v>
      </c>
      <c r="B29" s="80" t="s">
        <v>9</v>
      </c>
      <c r="C29" s="77"/>
      <c r="D29" s="81">
        <v>490326868.06999999</v>
      </c>
      <c r="E29" s="96"/>
      <c r="F29" s="95">
        <f>[1]JUNIO!$G$53</f>
        <v>470770185.55000001</v>
      </c>
      <c r="G29" s="82">
        <f t="shared" ref="G29" si="11">G27+1</f>
        <v>24</v>
      </c>
      <c r="H29" s="80" t="s">
        <v>30</v>
      </c>
      <c r="I29" s="77"/>
      <c r="J29" s="78">
        <v>1000000000</v>
      </c>
      <c r="K29" s="77"/>
      <c r="L29" s="95">
        <f>[1]JUNIO!$G$83</f>
        <v>995600150</v>
      </c>
    </row>
    <row r="30" spans="1:12" ht="15.75" customHeight="1" x14ac:dyDescent="0.25">
      <c r="A30" s="82"/>
      <c r="B30" s="80"/>
      <c r="C30" s="77"/>
      <c r="D30" s="81"/>
      <c r="E30" s="96"/>
      <c r="F30" s="95"/>
      <c r="G30" s="82"/>
      <c r="H30" s="80"/>
      <c r="I30" s="77"/>
      <c r="J30" s="78"/>
      <c r="K30" s="77"/>
      <c r="L30" s="95"/>
    </row>
    <row r="31" spans="1:12" ht="15" customHeight="1" x14ac:dyDescent="0.25">
      <c r="A31" s="82">
        <f t="shared" ref="A31" si="12">A29+1</f>
        <v>9</v>
      </c>
      <c r="B31" s="83" t="s">
        <v>7</v>
      </c>
      <c r="C31" s="77"/>
      <c r="D31" s="88">
        <v>949001040.55999994</v>
      </c>
      <c r="E31" s="96"/>
      <c r="F31" s="95">
        <f>[1]JUNIO!$G$54</f>
        <v>866039854.13999999</v>
      </c>
      <c r="G31" s="82">
        <f t="shared" ref="G31" si="13">G29+1</f>
        <v>25</v>
      </c>
      <c r="H31" s="80" t="s">
        <v>30</v>
      </c>
      <c r="I31" s="77"/>
      <c r="J31" s="81">
        <v>300000000</v>
      </c>
      <c r="K31" s="77"/>
      <c r="L31" s="95">
        <f>[1]JUNIO!$G$84</f>
        <v>300000000</v>
      </c>
    </row>
    <row r="32" spans="1:12" ht="15" customHeight="1" x14ac:dyDescent="0.25">
      <c r="A32" s="82"/>
      <c r="B32" s="83"/>
      <c r="C32" s="77"/>
      <c r="D32" s="88"/>
      <c r="E32" s="96"/>
      <c r="F32" s="95"/>
      <c r="G32" s="82"/>
      <c r="H32" s="80"/>
      <c r="I32" s="77"/>
      <c r="J32" s="81"/>
      <c r="K32" s="77"/>
      <c r="L32" s="95"/>
    </row>
    <row r="33" spans="1:13" ht="15.75" customHeight="1" x14ac:dyDescent="0.25">
      <c r="A33" s="82">
        <f t="shared" ref="A33" si="14">A31+1</f>
        <v>10</v>
      </c>
      <c r="B33" s="83" t="s">
        <v>10</v>
      </c>
      <c r="C33" s="77"/>
      <c r="D33" s="78">
        <v>100000000</v>
      </c>
      <c r="E33" s="96"/>
      <c r="F33" s="95">
        <f>[1]JUNIO!$G$55</f>
        <v>27777778.487777926</v>
      </c>
      <c r="G33" s="82">
        <f t="shared" ref="G33" si="15">G31+1</f>
        <v>26</v>
      </c>
      <c r="H33" s="80" t="s">
        <v>30</v>
      </c>
      <c r="I33" s="77"/>
      <c r="J33" s="88">
        <v>299888355</v>
      </c>
      <c r="K33" s="77"/>
      <c r="L33" s="95">
        <f>[1]JUNIO!$G$85</f>
        <v>299888355</v>
      </c>
    </row>
    <row r="34" spans="1:13" ht="15.75" customHeight="1" x14ac:dyDescent="0.25">
      <c r="A34" s="82"/>
      <c r="B34" s="83"/>
      <c r="C34" s="77"/>
      <c r="D34" s="78"/>
      <c r="E34" s="96"/>
      <c r="F34" s="95"/>
      <c r="G34" s="82"/>
      <c r="H34" s="80"/>
      <c r="I34" s="77"/>
      <c r="J34" s="88"/>
      <c r="K34" s="77"/>
      <c r="L34" s="95"/>
    </row>
    <row r="35" spans="1:13" ht="15" customHeight="1" x14ac:dyDescent="0.25">
      <c r="A35" s="82">
        <f t="shared" ref="A35" si="16">A33+1</f>
        <v>11</v>
      </c>
      <c r="B35" s="83" t="s">
        <v>11</v>
      </c>
      <c r="C35" s="77"/>
      <c r="D35" s="78">
        <v>500000000</v>
      </c>
      <c r="E35" s="96"/>
      <c r="F35" s="95">
        <f>[1]JUNIO!$G$56</f>
        <v>470086846.60000002</v>
      </c>
      <c r="G35" s="82">
        <f t="shared" ref="G35:G43" si="17">G33+1</f>
        <v>27</v>
      </c>
      <c r="H35" s="80" t="s">
        <v>30</v>
      </c>
      <c r="I35" s="77"/>
      <c r="J35" s="78">
        <v>223786059</v>
      </c>
      <c r="K35" s="77"/>
      <c r="L35" s="95">
        <f>[1]JUNIO!$G$86</f>
        <v>211994864</v>
      </c>
    </row>
    <row r="36" spans="1:13" ht="15" customHeight="1" x14ac:dyDescent="0.25">
      <c r="A36" s="82"/>
      <c r="B36" s="83"/>
      <c r="C36" s="77"/>
      <c r="D36" s="78"/>
      <c r="E36" s="96"/>
      <c r="F36" s="95"/>
      <c r="G36" s="82"/>
      <c r="H36" s="80"/>
      <c r="I36" s="77"/>
      <c r="J36" s="78"/>
      <c r="K36" s="77"/>
      <c r="L36" s="95"/>
    </row>
    <row r="37" spans="1:13" ht="15" customHeight="1" x14ac:dyDescent="0.25">
      <c r="A37" s="82">
        <f t="shared" ref="A37" si="18">A35+1</f>
        <v>12</v>
      </c>
      <c r="B37" s="83" t="s">
        <v>7</v>
      </c>
      <c r="C37" s="77"/>
      <c r="D37" s="78">
        <v>1400000000</v>
      </c>
      <c r="E37" s="96"/>
      <c r="F37" s="95">
        <f>[1]JUNIO!$G$57</f>
        <v>1354436334.6600001</v>
      </c>
      <c r="G37" s="82">
        <f t="shared" si="17"/>
        <v>28</v>
      </c>
      <c r="H37" s="80" t="s">
        <v>30</v>
      </c>
      <c r="I37" s="77"/>
      <c r="J37" s="78">
        <v>500379494</v>
      </c>
      <c r="K37" s="77"/>
      <c r="L37" s="95">
        <f>[1]JUNIO!$G$87</f>
        <v>500379494</v>
      </c>
    </row>
    <row r="38" spans="1:13" ht="15" customHeight="1" x14ac:dyDescent="0.25">
      <c r="A38" s="82"/>
      <c r="B38" s="83"/>
      <c r="C38" s="77"/>
      <c r="D38" s="78"/>
      <c r="E38" s="96"/>
      <c r="F38" s="95"/>
      <c r="G38" s="82"/>
      <c r="H38" s="80"/>
      <c r="I38" s="77"/>
      <c r="J38" s="78"/>
      <c r="K38" s="77"/>
      <c r="L38" s="95"/>
    </row>
    <row r="39" spans="1:13" ht="15" customHeight="1" x14ac:dyDescent="0.25">
      <c r="A39" s="82">
        <f t="shared" ref="A39" si="19">A37+1</f>
        <v>13</v>
      </c>
      <c r="B39" s="83" t="s">
        <v>7</v>
      </c>
      <c r="C39" s="77"/>
      <c r="D39" s="78">
        <v>610000000</v>
      </c>
      <c r="E39" s="96"/>
      <c r="F39" s="95">
        <f>[1]JUNIO!$G$58</f>
        <v>606138906.88999999</v>
      </c>
      <c r="G39" s="82">
        <f t="shared" si="17"/>
        <v>29</v>
      </c>
      <c r="H39" s="80" t="s">
        <v>30</v>
      </c>
      <c r="I39" s="77"/>
      <c r="J39" s="78">
        <v>86788886</v>
      </c>
      <c r="K39" s="77"/>
      <c r="L39" s="95">
        <f>[1]JUNIO!$G$88</f>
        <v>86788886</v>
      </c>
    </row>
    <row r="40" spans="1:13" ht="15" customHeight="1" x14ac:dyDescent="0.25">
      <c r="A40" s="82"/>
      <c r="B40" s="83"/>
      <c r="C40" s="77"/>
      <c r="D40" s="78"/>
      <c r="E40" s="96"/>
      <c r="F40" s="95"/>
      <c r="G40" s="82"/>
      <c r="H40" s="80"/>
      <c r="I40" s="77"/>
      <c r="J40" s="78"/>
      <c r="K40" s="77"/>
      <c r="L40" s="95"/>
    </row>
    <row r="41" spans="1:13" ht="15" customHeight="1" x14ac:dyDescent="0.25">
      <c r="A41" s="82">
        <f t="shared" ref="A41:A45" si="20">A39+1</f>
        <v>14</v>
      </c>
      <c r="B41" s="83" t="s">
        <v>8</v>
      </c>
      <c r="C41" s="77"/>
      <c r="D41" s="78">
        <v>1355000000</v>
      </c>
      <c r="E41" s="96"/>
      <c r="F41" s="95">
        <f>[1]JUNIO!$G$59</f>
        <v>1308541262.9200001</v>
      </c>
      <c r="G41" s="82">
        <f t="shared" si="17"/>
        <v>30</v>
      </c>
      <c r="H41" s="80" t="s">
        <v>30</v>
      </c>
      <c r="I41" s="77"/>
      <c r="J41" s="78">
        <v>56998668</v>
      </c>
      <c r="K41" s="77"/>
      <c r="L41" s="99">
        <f>[1]JUNIO!$G$89</f>
        <v>56000000</v>
      </c>
      <c r="M41" s="25"/>
    </row>
    <row r="42" spans="1:13" ht="15" customHeight="1" x14ac:dyDescent="0.25">
      <c r="A42" s="82"/>
      <c r="B42" s="83"/>
      <c r="C42" s="77"/>
      <c r="D42" s="78"/>
      <c r="E42" s="96"/>
      <c r="F42" s="95"/>
      <c r="G42" s="82"/>
      <c r="H42" s="80"/>
      <c r="I42" s="77"/>
      <c r="J42" s="78"/>
      <c r="K42" s="77"/>
      <c r="L42" s="99"/>
    </row>
    <row r="43" spans="1:13" ht="15" customHeight="1" x14ac:dyDescent="0.25">
      <c r="A43" s="82">
        <f t="shared" si="20"/>
        <v>15</v>
      </c>
      <c r="B43" s="83" t="s">
        <v>82</v>
      </c>
      <c r="C43" s="77"/>
      <c r="D43" s="78">
        <v>535000000</v>
      </c>
      <c r="E43" s="96"/>
      <c r="F43" s="95">
        <f>[1]JUNIO!$G$60</f>
        <v>530046296.30000001</v>
      </c>
      <c r="G43" s="82">
        <f t="shared" si="17"/>
        <v>31</v>
      </c>
      <c r="H43" s="80" t="s">
        <v>30</v>
      </c>
      <c r="I43" s="77"/>
      <c r="J43" s="78">
        <v>420000000</v>
      </c>
      <c r="K43" s="77"/>
      <c r="L43" s="99">
        <f>[1]JUNIO!$G$73</f>
        <v>419699452</v>
      </c>
    </row>
    <row r="44" spans="1:13" ht="15" customHeight="1" x14ac:dyDescent="0.25">
      <c r="A44" s="82"/>
      <c r="B44" s="83"/>
      <c r="C44" s="77"/>
      <c r="D44" s="78"/>
      <c r="E44" s="96"/>
      <c r="F44" s="95"/>
      <c r="G44" s="82"/>
      <c r="H44" s="80"/>
      <c r="I44" s="77"/>
      <c r="J44" s="78"/>
      <c r="K44" s="77"/>
      <c r="L44" s="99"/>
    </row>
    <row r="45" spans="1:13" ht="15" customHeight="1" x14ac:dyDescent="0.25">
      <c r="A45" s="82">
        <f t="shared" si="20"/>
        <v>16</v>
      </c>
      <c r="B45" s="83" t="s">
        <v>9</v>
      </c>
      <c r="C45" s="77"/>
      <c r="D45" s="78">
        <v>735000000</v>
      </c>
      <c r="E45" s="96"/>
      <c r="F45" s="95">
        <f>[1]JUNIO!$G$61</f>
        <v>734403194.01999998</v>
      </c>
      <c r="G45" s="82"/>
      <c r="H45" s="80"/>
      <c r="I45" s="80"/>
      <c r="J45" s="80"/>
      <c r="K45" s="80"/>
      <c r="L45" s="80"/>
    </row>
    <row r="46" spans="1:13" ht="15" customHeight="1" x14ac:dyDescent="0.25">
      <c r="A46" s="82"/>
      <c r="B46" s="83"/>
      <c r="C46" s="77"/>
      <c r="D46" s="78"/>
      <c r="E46" s="96"/>
      <c r="F46" s="95"/>
      <c r="G46" s="82"/>
      <c r="H46" s="80"/>
      <c r="I46" s="80"/>
      <c r="J46" s="80"/>
      <c r="K46" s="80"/>
      <c r="L46" s="80"/>
    </row>
    <row r="47" spans="1:13" ht="15" customHeight="1" x14ac:dyDescent="0.25"/>
    <row r="48" spans="1:13" ht="15" customHeight="1" x14ac:dyDescent="0.25">
      <c r="A48" s="103" t="s">
        <v>52</v>
      </c>
      <c r="B48" s="103"/>
      <c r="C48" s="103"/>
      <c r="D48" s="103"/>
      <c r="E48" s="104">
        <f>SUM(F15:F47)</f>
        <v>10228221744.847778</v>
      </c>
      <c r="F48" s="104"/>
      <c r="H48" s="103" t="s">
        <v>53</v>
      </c>
      <c r="I48" s="103"/>
      <c r="J48" s="103"/>
      <c r="K48" s="100">
        <f>SUM(L15:L49)-L29-L31-L33-L35-L37-L39-L41</f>
        <v>7069420222.4599991</v>
      </c>
      <c r="L48" s="100"/>
    </row>
    <row r="49" spans="1:12" ht="15" customHeight="1" x14ac:dyDescent="0.25">
      <c r="A49" s="103"/>
      <c r="B49" s="103"/>
      <c r="C49" s="103"/>
      <c r="D49" s="103"/>
      <c r="E49" s="104"/>
      <c r="F49" s="104"/>
      <c r="H49" s="103"/>
      <c r="I49" s="103"/>
      <c r="J49" s="103"/>
      <c r="K49" s="100"/>
      <c r="L49" s="100"/>
    </row>
    <row r="50" spans="1:12" ht="15" customHeight="1" x14ac:dyDescent="0.25">
      <c r="A50" s="10"/>
      <c r="B50" s="10"/>
      <c r="C50" s="10"/>
      <c r="D50" s="10"/>
      <c r="E50" s="10"/>
      <c r="F50" s="10"/>
      <c r="G50" s="10"/>
    </row>
    <row r="51" spans="1:12" ht="15" customHeight="1" x14ac:dyDescent="0.25">
      <c r="A51" s="101" t="s">
        <v>54</v>
      </c>
      <c r="B51" s="101"/>
      <c r="C51" s="101"/>
      <c r="D51" s="101"/>
      <c r="E51" s="101"/>
      <c r="F51" s="101"/>
      <c r="G51" s="101"/>
      <c r="H51" s="101"/>
      <c r="I51" s="101"/>
      <c r="J51" s="101"/>
      <c r="K51" s="102">
        <f>K48+E48</f>
        <v>17297641967.307777</v>
      </c>
      <c r="L51" s="102"/>
    </row>
    <row r="52" spans="1:12" ht="15" customHeight="1" x14ac:dyDescent="0.25">
      <c r="A52" s="101"/>
      <c r="B52" s="101"/>
      <c r="C52" s="101"/>
      <c r="D52" s="101"/>
      <c r="E52" s="101"/>
      <c r="F52" s="101"/>
      <c r="G52" s="101"/>
      <c r="H52" s="101"/>
      <c r="I52" s="101"/>
      <c r="J52" s="101"/>
      <c r="K52" s="102"/>
      <c r="L52" s="102"/>
    </row>
    <row r="54" spans="1:12" x14ac:dyDescent="0.25">
      <c r="A54" s="54" t="s">
        <v>114</v>
      </c>
    </row>
  </sheetData>
  <mergeCells count="199">
    <mergeCell ref="K45:K46"/>
    <mergeCell ref="G45:G46"/>
    <mergeCell ref="G41:G42"/>
    <mergeCell ref="K39:K40"/>
    <mergeCell ref="L39:L40"/>
    <mergeCell ref="J39:J40"/>
    <mergeCell ref="J41:J42"/>
    <mergeCell ref="G43:G44"/>
    <mergeCell ref="H43:H44"/>
    <mergeCell ref="J43:J44"/>
    <mergeCell ref="L43:L44"/>
    <mergeCell ref="I43:I44"/>
    <mergeCell ref="K43:K44"/>
    <mergeCell ref="K48:L49"/>
    <mergeCell ref="A51:J52"/>
    <mergeCell ref="K51:L52"/>
    <mergeCell ref="A48:D49"/>
    <mergeCell ref="E48:F49"/>
    <mergeCell ref="H48:J49"/>
    <mergeCell ref="F39:F40"/>
    <mergeCell ref="A41:A42"/>
    <mergeCell ref="B41:B42"/>
    <mergeCell ref="C41:C42"/>
    <mergeCell ref="D41:D42"/>
    <mergeCell ref="E41:E42"/>
    <mergeCell ref="F41:F42"/>
    <mergeCell ref="K41:K42"/>
    <mergeCell ref="L41:L42"/>
    <mergeCell ref="A39:A40"/>
    <mergeCell ref="B39:B40"/>
    <mergeCell ref="C39:C40"/>
    <mergeCell ref="D39:D40"/>
    <mergeCell ref="E39:E40"/>
    <mergeCell ref="H45:H46"/>
    <mergeCell ref="I45:I46"/>
    <mergeCell ref="J45:J46"/>
    <mergeCell ref="L45:L46"/>
    <mergeCell ref="A37:A38"/>
    <mergeCell ref="B37:B38"/>
    <mergeCell ref="C37:C38"/>
    <mergeCell ref="D37:D38"/>
    <mergeCell ref="E37:E38"/>
    <mergeCell ref="F33:F34"/>
    <mergeCell ref="G33:G34"/>
    <mergeCell ref="A33:A34"/>
    <mergeCell ref="B33:B34"/>
    <mergeCell ref="C33:C34"/>
    <mergeCell ref="D33:D34"/>
    <mergeCell ref="E33:E34"/>
    <mergeCell ref="F35:F36"/>
    <mergeCell ref="G35:G36"/>
    <mergeCell ref="A35:A36"/>
    <mergeCell ref="B35:B36"/>
    <mergeCell ref="C35:C36"/>
    <mergeCell ref="D35:D36"/>
    <mergeCell ref="E35:E36"/>
    <mergeCell ref="F37:F38"/>
    <mergeCell ref="J25:J26"/>
    <mergeCell ref="K25:K26"/>
    <mergeCell ref="L25:L26"/>
    <mergeCell ref="A31:A32"/>
    <mergeCell ref="B31:B32"/>
    <mergeCell ref="C31:C32"/>
    <mergeCell ref="D31:D32"/>
    <mergeCell ref="E31:E32"/>
    <mergeCell ref="F29:F30"/>
    <mergeCell ref="G29:G30"/>
    <mergeCell ref="H31:H32"/>
    <mergeCell ref="I31:I32"/>
    <mergeCell ref="A29:A30"/>
    <mergeCell ref="B29:B30"/>
    <mergeCell ref="C29:C30"/>
    <mergeCell ref="D29:D30"/>
    <mergeCell ref="E29:E30"/>
    <mergeCell ref="F31:F32"/>
    <mergeCell ref="G31:G32"/>
    <mergeCell ref="J31:J32"/>
    <mergeCell ref="K31:K32"/>
    <mergeCell ref="L31:L32"/>
    <mergeCell ref="A27:A28"/>
    <mergeCell ref="B27:B28"/>
    <mergeCell ref="C27:C28"/>
    <mergeCell ref="D27:D28"/>
    <mergeCell ref="E27:E28"/>
    <mergeCell ref="F25:F26"/>
    <mergeCell ref="G25:G26"/>
    <mergeCell ref="H25:H26"/>
    <mergeCell ref="I25:I26"/>
    <mergeCell ref="A25:A26"/>
    <mergeCell ref="B25:B26"/>
    <mergeCell ref="C25:C26"/>
    <mergeCell ref="D25:D26"/>
    <mergeCell ref="E25:E26"/>
    <mergeCell ref="F27:F28"/>
    <mergeCell ref="G27:G28"/>
    <mergeCell ref="H27:H28"/>
    <mergeCell ref="I27:I28"/>
    <mergeCell ref="J23:J24"/>
    <mergeCell ref="K23:K24"/>
    <mergeCell ref="L23:L24"/>
    <mergeCell ref="F23:F24"/>
    <mergeCell ref="G23:G24"/>
    <mergeCell ref="H23:H24"/>
    <mergeCell ref="J21:J22"/>
    <mergeCell ref="K21:K22"/>
    <mergeCell ref="L21:L22"/>
    <mergeCell ref="K19:K20"/>
    <mergeCell ref="L19:L20"/>
    <mergeCell ref="J19:J20"/>
    <mergeCell ref="L15:L16"/>
    <mergeCell ref="A17:A18"/>
    <mergeCell ref="B17:B18"/>
    <mergeCell ref="C17:C18"/>
    <mergeCell ref="D17:D18"/>
    <mergeCell ref="E17:E18"/>
    <mergeCell ref="F17:F18"/>
    <mergeCell ref="G15:G16"/>
    <mergeCell ref="H15:H16"/>
    <mergeCell ref="I15:I16"/>
    <mergeCell ref="J15:J16"/>
    <mergeCell ref="K15:K16"/>
    <mergeCell ref="L17:L18"/>
    <mergeCell ref="K17:K18"/>
    <mergeCell ref="F19:F20"/>
    <mergeCell ref="G19:G20"/>
    <mergeCell ref="H19:H20"/>
    <mergeCell ref="I19:I20"/>
    <mergeCell ref="A19:A20"/>
    <mergeCell ref="B19:B20"/>
    <mergeCell ref="C19:C20"/>
    <mergeCell ref="G11:G14"/>
    <mergeCell ref="A15:A16"/>
    <mergeCell ref="B15:B16"/>
    <mergeCell ref="C15:C16"/>
    <mergeCell ref="D15:D16"/>
    <mergeCell ref="E15:E16"/>
    <mergeCell ref="F15:F16"/>
    <mergeCell ref="D19:D20"/>
    <mergeCell ref="E19:E20"/>
    <mergeCell ref="G17:G18"/>
    <mergeCell ref="D23:D24"/>
    <mergeCell ref="E23:E24"/>
    <mergeCell ref="F21:F22"/>
    <mergeCell ref="G21:G22"/>
    <mergeCell ref="H21:H22"/>
    <mergeCell ref="I21:I22"/>
    <mergeCell ref="I23:I24"/>
    <mergeCell ref="A21:A22"/>
    <mergeCell ref="B21:B22"/>
    <mergeCell ref="C21:C22"/>
    <mergeCell ref="D21:D22"/>
    <mergeCell ref="E21:E22"/>
    <mergeCell ref="H17:H18"/>
    <mergeCell ref="I17:I18"/>
    <mergeCell ref="J17:J18"/>
    <mergeCell ref="A43:A44"/>
    <mergeCell ref="A45:A46"/>
    <mergeCell ref="B43:B44"/>
    <mergeCell ref="B45:B46"/>
    <mergeCell ref="C43:C44"/>
    <mergeCell ref="C45:C46"/>
    <mergeCell ref="D43:D44"/>
    <mergeCell ref="D45:D46"/>
    <mergeCell ref="E43:E44"/>
    <mergeCell ref="E45:E46"/>
    <mergeCell ref="F43:F44"/>
    <mergeCell ref="F45:F46"/>
    <mergeCell ref="G37:G38"/>
    <mergeCell ref="G39:G40"/>
    <mergeCell ref="H39:H40"/>
    <mergeCell ref="H41:H42"/>
    <mergeCell ref="I39:I40"/>
    <mergeCell ref="I41:I42"/>
    <mergeCell ref="A23:A24"/>
    <mergeCell ref="B23:B24"/>
    <mergeCell ref="C23:C24"/>
    <mergeCell ref="L37:L38"/>
    <mergeCell ref="H37:H38"/>
    <mergeCell ref="J27:J28"/>
    <mergeCell ref="K27:K28"/>
    <mergeCell ref="L27:L28"/>
    <mergeCell ref="I29:I30"/>
    <mergeCell ref="J29:J30"/>
    <mergeCell ref="K29:K30"/>
    <mergeCell ref="L29:L30"/>
    <mergeCell ref="H29:H30"/>
    <mergeCell ref="I33:I34"/>
    <mergeCell ref="J33:J34"/>
    <mergeCell ref="K33:K34"/>
    <mergeCell ref="L33:L34"/>
    <mergeCell ref="H33:H34"/>
    <mergeCell ref="J35:J36"/>
    <mergeCell ref="K35:K36"/>
    <mergeCell ref="L35:L36"/>
    <mergeCell ref="H35:H36"/>
    <mergeCell ref="I35:I36"/>
    <mergeCell ref="I37:I38"/>
    <mergeCell ref="J37:J38"/>
    <mergeCell ref="K37:K38"/>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S57"/>
  <sheetViews>
    <sheetView zoomScaleNormal="100" workbookViewId="0">
      <selection activeCell="I15" sqref="I15:I16"/>
    </sheetView>
  </sheetViews>
  <sheetFormatPr baseColWidth="10" defaultRowHeight="15" x14ac:dyDescent="0.25"/>
  <cols>
    <col min="1" max="1" width="4" customWidth="1"/>
    <col min="2" max="2" width="21.42578125" customWidth="1"/>
    <col min="3" max="3" width="2" customWidth="1"/>
    <col min="4" max="4" width="17.5703125" customWidth="1"/>
    <col min="5" max="5" width="1.42578125" customWidth="1"/>
    <col min="6" max="6" width="24" customWidth="1"/>
    <col min="7" max="7" width="28.140625" customWidth="1"/>
    <col min="8" max="8" width="29" customWidth="1"/>
    <col min="9" max="9" width="19.42578125" customWidth="1"/>
    <col min="10" max="10" width="3.140625" customWidth="1"/>
    <col min="11" max="11" width="22.140625" customWidth="1"/>
    <col min="12" max="12" width="16.85546875" customWidth="1"/>
    <col min="13" max="13" width="20.42578125" customWidth="1"/>
    <col min="14" max="14" width="27" customWidth="1"/>
    <col min="15" max="15" width="27.7109375" customWidth="1"/>
    <col min="16" max="16" width="19.5703125" customWidth="1"/>
    <col min="17" max="17" width="17.85546875" bestFit="1" customWidth="1"/>
    <col min="18" max="18" width="15.140625" bestFit="1" customWidth="1"/>
  </cols>
  <sheetData>
    <row r="11" spans="1:19" ht="30" x14ac:dyDescent="0.25">
      <c r="A11" s="1"/>
      <c r="B11" s="2" t="s">
        <v>1</v>
      </c>
      <c r="C11" s="2"/>
      <c r="D11" s="2" t="s">
        <v>0</v>
      </c>
      <c r="E11" s="2"/>
      <c r="F11" s="2" t="s">
        <v>108</v>
      </c>
      <c r="G11" s="2" t="s">
        <v>109</v>
      </c>
      <c r="H11" s="2" t="s">
        <v>110</v>
      </c>
      <c r="I11" s="2" t="s">
        <v>55</v>
      </c>
      <c r="J11" s="93"/>
      <c r="K11" s="2" t="s">
        <v>1</v>
      </c>
      <c r="L11" s="2" t="s">
        <v>0</v>
      </c>
      <c r="M11" s="2" t="s">
        <v>108</v>
      </c>
      <c r="N11" s="2" t="s">
        <v>109</v>
      </c>
      <c r="O11" s="2" t="s">
        <v>110</v>
      </c>
      <c r="P11" s="2" t="s">
        <v>55</v>
      </c>
      <c r="Q11" s="13"/>
      <c r="R11" s="13"/>
      <c r="S11" s="13"/>
    </row>
    <row r="12" spans="1:19" x14ac:dyDescent="0.25">
      <c r="A12" s="1"/>
      <c r="B12" s="3"/>
      <c r="C12" s="3"/>
      <c r="D12" s="3"/>
      <c r="E12" s="3"/>
      <c r="F12" s="3"/>
      <c r="G12" s="3"/>
      <c r="H12" s="3"/>
      <c r="I12" s="3"/>
      <c r="J12" s="93"/>
      <c r="K12" s="3"/>
      <c r="L12" s="3"/>
      <c r="M12" s="3"/>
      <c r="N12" s="3"/>
      <c r="O12" s="3"/>
      <c r="P12" s="3"/>
      <c r="Q12" s="14"/>
      <c r="R12" s="14"/>
      <c r="S12" s="14"/>
    </row>
    <row r="13" spans="1:19" ht="18" x14ac:dyDescent="0.25">
      <c r="A13" s="6"/>
      <c r="B13" s="6"/>
      <c r="C13" s="6"/>
      <c r="D13" s="11"/>
      <c r="E13" s="6"/>
      <c r="F13" s="12"/>
      <c r="G13" s="12" t="s">
        <v>4</v>
      </c>
      <c r="H13" s="6"/>
      <c r="I13" s="6"/>
      <c r="J13" s="93"/>
      <c r="K13" s="6"/>
      <c r="L13" s="11"/>
      <c r="M13" s="12"/>
      <c r="N13" s="11" t="s">
        <v>5</v>
      </c>
      <c r="O13" s="6"/>
      <c r="P13" s="6"/>
      <c r="Q13" s="15"/>
      <c r="R13" s="15"/>
      <c r="S13" s="16"/>
    </row>
    <row r="14" spans="1:19" x14ac:dyDescent="0.25">
      <c r="A14" s="6"/>
      <c r="B14" s="9"/>
      <c r="C14" s="9"/>
      <c r="D14" s="9"/>
      <c r="E14" s="9"/>
      <c r="F14" s="9"/>
      <c r="G14" s="9"/>
      <c r="H14" s="23"/>
      <c r="I14" s="9"/>
      <c r="J14" s="94"/>
      <c r="K14" s="9"/>
      <c r="L14" s="9"/>
      <c r="M14" s="9"/>
      <c r="N14" s="9"/>
      <c r="O14" s="23"/>
      <c r="P14" s="9"/>
      <c r="Q14" s="15"/>
      <c r="R14" s="15"/>
      <c r="S14" s="15"/>
    </row>
    <row r="15" spans="1:19" ht="15.75" customHeight="1" x14ac:dyDescent="0.25">
      <c r="A15" s="82">
        <v>1</v>
      </c>
      <c r="B15" s="84" t="s">
        <v>6</v>
      </c>
      <c r="C15" s="87"/>
      <c r="D15" s="86">
        <v>665000000</v>
      </c>
      <c r="E15" s="87"/>
      <c r="F15" s="86">
        <v>438114194.70999998</v>
      </c>
      <c r="G15" s="106">
        <v>0</v>
      </c>
      <c r="H15" s="109">
        <f>'FORMATO 6 '!$H$15</f>
        <v>7693642.0999999996</v>
      </c>
      <c r="I15" s="98">
        <f>'FORMATO 2 '!F15:F16</f>
        <v>430420552.61000001</v>
      </c>
      <c r="J15" s="82">
        <v>17</v>
      </c>
      <c r="K15" s="84" t="s">
        <v>30</v>
      </c>
      <c r="L15" s="86">
        <v>389179937</v>
      </c>
      <c r="M15" s="98">
        <v>265731958.16</v>
      </c>
      <c r="N15" s="113">
        <v>0</v>
      </c>
      <c r="O15" s="113">
        <f>'FORMATO 6 '!$H$47</f>
        <v>4496278.0500000007</v>
      </c>
      <c r="P15" s="98">
        <f>'FORMATO 2 '!L15:L16</f>
        <v>261235680.11000001</v>
      </c>
      <c r="Q15" s="29"/>
    </row>
    <row r="16" spans="1:19" ht="15.75" customHeight="1" x14ac:dyDescent="0.25">
      <c r="A16" s="82"/>
      <c r="B16" s="85"/>
      <c r="C16" s="77"/>
      <c r="D16" s="78"/>
      <c r="E16" s="77"/>
      <c r="F16" s="78"/>
      <c r="G16" s="107"/>
      <c r="H16" s="110"/>
      <c r="I16" s="95"/>
      <c r="J16" s="82"/>
      <c r="K16" s="85"/>
      <c r="L16" s="78"/>
      <c r="M16" s="95"/>
      <c r="N16" s="105"/>
      <c r="O16" s="105"/>
      <c r="P16" s="95"/>
      <c r="Q16" s="29"/>
      <c r="R16" s="29"/>
    </row>
    <row r="17" spans="1:18" ht="15.75" customHeight="1" x14ac:dyDescent="0.25">
      <c r="A17" s="82">
        <f>A15+1</f>
        <v>2</v>
      </c>
      <c r="B17" s="80" t="s">
        <v>7</v>
      </c>
      <c r="C17" s="77"/>
      <c r="D17" s="78">
        <v>632300000</v>
      </c>
      <c r="E17" s="77"/>
      <c r="F17" s="78">
        <v>454191946.57999998</v>
      </c>
      <c r="G17" s="106">
        <v>0</v>
      </c>
      <c r="H17" s="108">
        <f>'FORMATO 6 '!$H$17</f>
        <v>5433156.7400000002</v>
      </c>
      <c r="I17" s="99">
        <f>'FORMATO 2 '!F17:F18</f>
        <v>448758789.83999997</v>
      </c>
      <c r="J17" s="82">
        <f>J15+1</f>
        <v>18</v>
      </c>
      <c r="K17" s="80" t="s">
        <v>30</v>
      </c>
      <c r="L17" s="78">
        <v>500000000</v>
      </c>
      <c r="M17" s="95">
        <v>221980257.74000001</v>
      </c>
      <c r="N17" s="105">
        <v>0</v>
      </c>
      <c r="O17" s="105">
        <f>'FORMATO 6 '!$H$49</f>
        <v>6224066.4000000004</v>
      </c>
      <c r="P17" s="99">
        <f>'FORMATO 2 '!L17:L18</f>
        <v>215756191.34</v>
      </c>
      <c r="Q17" s="26"/>
      <c r="R17" s="27"/>
    </row>
    <row r="18" spans="1:18" ht="15.75" customHeight="1" x14ac:dyDescent="0.25">
      <c r="A18" s="82"/>
      <c r="B18" s="80"/>
      <c r="C18" s="77"/>
      <c r="D18" s="78"/>
      <c r="E18" s="77"/>
      <c r="F18" s="78"/>
      <c r="G18" s="107"/>
      <c r="H18" s="108"/>
      <c r="I18" s="99"/>
      <c r="J18" s="82"/>
      <c r="K18" s="80"/>
      <c r="L18" s="78"/>
      <c r="M18" s="95"/>
      <c r="N18" s="105"/>
      <c r="O18" s="105"/>
      <c r="P18" s="99"/>
      <c r="Q18" s="27"/>
      <c r="R18" s="28"/>
    </row>
    <row r="19" spans="1:18" ht="15.75" customHeight="1" x14ac:dyDescent="0.25">
      <c r="A19" s="82">
        <f t="shared" ref="A19" si="0">A17+1</f>
        <v>3</v>
      </c>
      <c r="B19" s="80" t="s">
        <v>8</v>
      </c>
      <c r="C19" s="77"/>
      <c r="D19" s="78">
        <v>409057943.31999999</v>
      </c>
      <c r="E19" s="77"/>
      <c r="F19" s="78">
        <v>275695203.20999998</v>
      </c>
      <c r="G19" s="106">
        <v>0</v>
      </c>
      <c r="H19" s="108">
        <f>'FORMATO 6 '!$H$19</f>
        <v>4781662.0199999996</v>
      </c>
      <c r="I19" s="99">
        <f>'FORMATO 2 '!F19:F20</f>
        <v>270913541.19</v>
      </c>
      <c r="J19" s="82">
        <f t="shared" ref="J19" si="1">J17+1</f>
        <v>19</v>
      </c>
      <c r="K19" s="80" t="s">
        <v>30</v>
      </c>
      <c r="L19" s="78">
        <v>1750000000</v>
      </c>
      <c r="M19" s="95">
        <v>914303596.38</v>
      </c>
      <c r="N19" s="105">
        <v>0</v>
      </c>
      <c r="O19" s="105">
        <f>'FORMATO 6 '!$H$51</f>
        <v>25397322.18</v>
      </c>
      <c r="P19" s="99">
        <f>'FORMATO 2 '!L19:L20</f>
        <v>888906274.19999981</v>
      </c>
      <c r="Q19" s="27"/>
      <c r="R19" s="28"/>
    </row>
    <row r="20" spans="1:18" ht="15.75" customHeight="1" x14ac:dyDescent="0.25">
      <c r="A20" s="82"/>
      <c r="B20" s="80"/>
      <c r="C20" s="77"/>
      <c r="D20" s="78"/>
      <c r="E20" s="77"/>
      <c r="F20" s="78"/>
      <c r="G20" s="107"/>
      <c r="H20" s="108"/>
      <c r="I20" s="99"/>
      <c r="J20" s="82"/>
      <c r="K20" s="80"/>
      <c r="L20" s="78"/>
      <c r="M20" s="95"/>
      <c r="N20" s="105"/>
      <c r="O20" s="105"/>
      <c r="P20" s="99"/>
      <c r="Q20" s="27"/>
      <c r="R20" s="28"/>
    </row>
    <row r="21" spans="1:18" ht="15.75" customHeight="1" x14ac:dyDescent="0.25">
      <c r="A21" s="82">
        <f t="shared" ref="A21" si="2">A19+1</f>
        <v>4</v>
      </c>
      <c r="B21" s="80" t="s">
        <v>7</v>
      </c>
      <c r="C21" s="77"/>
      <c r="D21" s="78">
        <v>374700000</v>
      </c>
      <c r="E21" s="77"/>
      <c r="F21" s="78">
        <v>257485151.94</v>
      </c>
      <c r="G21" s="106">
        <v>0</v>
      </c>
      <c r="H21" s="108">
        <f>'FORMATO 6 '!$H$21</f>
        <v>3080101.3099999996</v>
      </c>
      <c r="I21" s="99">
        <f>'FORMATO 2 '!F21:F22</f>
        <v>254405050.63</v>
      </c>
      <c r="J21" s="82">
        <f t="shared" ref="J21" si="3">J19+1</f>
        <v>20</v>
      </c>
      <c r="K21" s="80" t="s">
        <v>30</v>
      </c>
      <c r="L21" s="78">
        <v>1920000000</v>
      </c>
      <c r="M21" s="95">
        <v>1201768966.1900001</v>
      </c>
      <c r="N21" s="105">
        <v>0</v>
      </c>
      <c r="O21" s="105">
        <f>'FORMATO 6 '!$H$53</f>
        <v>33446001.509999998</v>
      </c>
      <c r="P21" s="99">
        <f>'FORMATO 2 '!L21:L22</f>
        <v>1168322964.6799998</v>
      </c>
      <c r="Q21" s="27"/>
    </row>
    <row r="22" spans="1:18" ht="15.75" customHeight="1" x14ac:dyDescent="0.25">
      <c r="A22" s="82"/>
      <c r="B22" s="80"/>
      <c r="C22" s="77"/>
      <c r="D22" s="78"/>
      <c r="E22" s="77"/>
      <c r="F22" s="78"/>
      <c r="G22" s="107"/>
      <c r="H22" s="108"/>
      <c r="I22" s="99"/>
      <c r="J22" s="82"/>
      <c r="K22" s="80"/>
      <c r="L22" s="78"/>
      <c r="M22" s="95"/>
      <c r="N22" s="105"/>
      <c r="O22" s="105"/>
      <c r="P22" s="99"/>
      <c r="Q22" s="27"/>
      <c r="R22" s="28"/>
    </row>
    <row r="23" spans="1:18" ht="15.75" customHeight="1" x14ac:dyDescent="0.25">
      <c r="A23" s="82">
        <f t="shared" ref="A23" si="4">A21+1</f>
        <v>5</v>
      </c>
      <c r="B23" s="80" t="s">
        <v>7</v>
      </c>
      <c r="C23" s="77"/>
      <c r="D23" s="78">
        <v>153170629</v>
      </c>
      <c r="E23" s="77"/>
      <c r="F23" s="78">
        <v>139133499.34999999</v>
      </c>
      <c r="G23" s="106">
        <v>0</v>
      </c>
      <c r="H23" s="108">
        <f>'FORMATO 6 '!$H$23</f>
        <v>374950.91000000003</v>
      </c>
      <c r="I23" s="99">
        <f>'FORMATO 2 '!F23:F24</f>
        <v>138758548.44</v>
      </c>
      <c r="J23" s="82">
        <f t="shared" ref="J23" si="5">J21+1</f>
        <v>21</v>
      </c>
      <c r="K23" s="80" t="s">
        <v>30</v>
      </c>
      <c r="L23" s="78">
        <v>1444885373.0799999</v>
      </c>
      <c r="M23" s="95">
        <v>1367788646.52</v>
      </c>
      <c r="N23" s="105">
        <v>0</v>
      </c>
      <c r="O23" s="105">
        <f>'FORMATO 6 '!$H$55</f>
        <v>5055678.42</v>
      </c>
      <c r="P23" s="99">
        <f>'FORMATO 2 '!L23:L24</f>
        <v>1362732968.0999999</v>
      </c>
    </row>
    <row r="24" spans="1:18" ht="15.75" customHeight="1" x14ac:dyDescent="0.25">
      <c r="A24" s="82"/>
      <c r="B24" s="80"/>
      <c r="C24" s="77"/>
      <c r="D24" s="78"/>
      <c r="E24" s="77"/>
      <c r="F24" s="78"/>
      <c r="G24" s="107"/>
      <c r="H24" s="108"/>
      <c r="I24" s="99"/>
      <c r="J24" s="82"/>
      <c r="K24" s="80"/>
      <c r="L24" s="78"/>
      <c r="M24" s="95"/>
      <c r="N24" s="105"/>
      <c r="O24" s="105"/>
      <c r="P24" s="99"/>
      <c r="Q24" s="27"/>
      <c r="R24" s="28"/>
    </row>
    <row r="25" spans="1:18" ht="15.75" customHeight="1" x14ac:dyDescent="0.25">
      <c r="A25" s="82">
        <f t="shared" ref="A25" si="6">A23+1</f>
        <v>6</v>
      </c>
      <c r="B25" s="80" t="s">
        <v>9</v>
      </c>
      <c r="C25" s="77"/>
      <c r="D25" s="78">
        <v>2191682494.4400001</v>
      </c>
      <c r="E25" s="77"/>
      <c r="F25" s="78">
        <v>2111382808.3599999</v>
      </c>
      <c r="G25" s="106">
        <v>0</v>
      </c>
      <c r="H25" s="108">
        <f>'FORMATO 6 '!$H$25</f>
        <v>7698582.7200000007</v>
      </c>
      <c r="I25" s="99">
        <f>'FORMATO 2 '!F25:F26</f>
        <v>2103684225.6600001</v>
      </c>
      <c r="J25" s="82">
        <f t="shared" ref="J25" si="7">J23+1</f>
        <v>22</v>
      </c>
      <c r="K25" s="80" t="s">
        <v>30</v>
      </c>
      <c r="L25" s="78">
        <v>1928217853.28</v>
      </c>
      <c r="M25" s="95">
        <v>1873369219.5899999</v>
      </c>
      <c r="N25" s="105">
        <v>0</v>
      </c>
      <c r="O25" s="105">
        <f>'FORMATO 6 '!$H$57</f>
        <v>5358950.47</v>
      </c>
      <c r="P25" s="99">
        <f>'FORMATO 2 '!L25:L26</f>
        <v>1868010269.1199999</v>
      </c>
    </row>
    <row r="26" spans="1:18" ht="15.75" customHeight="1" x14ac:dyDescent="0.25">
      <c r="A26" s="82"/>
      <c r="B26" s="80"/>
      <c r="C26" s="77"/>
      <c r="D26" s="78"/>
      <c r="E26" s="77"/>
      <c r="F26" s="78"/>
      <c r="G26" s="107"/>
      <c r="H26" s="108"/>
      <c r="I26" s="99"/>
      <c r="J26" s="82"/>
      <c r="K26" s="80"/>
      <c r="L26" s="78"/>
      <c r="M26" s="95"/>
      <c r="N26" s="105"/>
      <c r="O26" s="105"/>
      <c r="P26" s="99"/>
    </row>
    <row r="27" spans="1:18" ht="15.75" customHeight="1" x14ac:dyDescent="0.25">
      <c r="A27" s="82">
        <f t="shared" ref="A27" si="8">A25+1</f>
        <v>7</v>
      </c>
      <c r="B27" s="80" t="s">
        <v>7</v>
      </c>
      <c r="C27" s="77"/>
      <c r="D27" s="78">
        <v>249553564</v>
      </c>
      <c r="E27" s="77"/>
      <c r="F27" s="78">
        <v>213616050.93000001</v>
      </c>
      <c r="G27" s="106">
        <v>0</v>
      </c>
      <c r="H27" s="108">
        <f>'FORMATO 6 '!$H$27</f>
        <v>575674.02</v>
      </c>
      <c r="I27" s="99">
        <f>'FORMATO 2 '!F27:F28</f>
        <v>213040376.91</v>
      </c>
      <c r="J27" s="82">
        <f t="shared" ref="J27" si="9">J25+1</f>
        <v>23</v>
      </c>
      <c r="K27" s="80" t="s">
        <v>30</v>
      </c>
      <c r="L27" s="78">
        <v>1000000000</v>
      </c>
      <c r="M27" s="95">
        <v>897217780.97000003</v>
      </c>
      <c r="N27" s="99">
        <v>0</v>
      </c>
      <c r="O27" s="105">
        <f>'FORMATO 6 '!$H$59</f>
        <v>12461358.060000001</v>
      </c>
      <c r="P27" s="99">
        <f>'FORMATO 2 '!L27:L28</f>
        <v>884756422.90999997</v>
      </c>
    </row>
    <row r="28" spans="1:18" ht="15.75" customHeight="1" x14ac:dyDescent="0.25">
      <c r="A28" s="82"/>
      <c r="B28" s="80"/>
      <c r="C28" s="77"/>
      <c r="D28" s="78"/>
      <c r="E28" s="77"/>
      <c r="F28" s="78"/>
      <c r="G28" s="107"/>
      <c r="H28" s="108"/>
      <c r="I28" s="99"/>
      <c r="J28" s="82"/>
      <c r="K28" s="80"/>
      <c r="L28" s="78"/>
      <c r="M28" s="95"/>
      <c r="N28" s="99"/>
      <c r="O28" s="105"/>
      <c r="P28" s="99"/>
    </row>
    <row r="29" spans="1:18" ht="15.75" customHeight="1" x14ac:dyDescent="0.25">
      <c r="A29" s="82">
        <f t="shared" ref="A29" si="10">A27+1</f>
        <v>8</v>
      </c>
      <c r="B29" s="80" t="s">
        <v>9</v>
      </c>
      <c r="C29" s="77"/>
      <c r="D29" s="81">
        <v>490326868.06999999</v>
      </c>
      <c r="E29" s="77"/>
      <c r="F29" s="78">
        <v>472493002.68000001</v>
      </c>
      <c r="G29" s="106">
        <v>0</v>
      </c>
      <c r="H29" s="108">
        <f>'FORMATO 6 '!$H$29</f>
        <v>1722817.13</v>
      </c>
      <c r="I29" s="99">
        <f>'FORMATO 2 '!F29:F30</f>
        <v>470770185.55000001</v>
      </c>
      <c r="J29" s="82">
        <f t="shared" ref="J29" si="11">J27+1</f>
        <v>24</v>
      </c>
      <c r="K29" s="80" t="s">
        <v>30</v>
      </c>
      <c r="L29" s="78">
        <v>1000000000</v>
      </c>
      <c r="M29" s="95">
        <v>995600150</v>
      </c>
      <c r="N29" s="99">
        <v>0</v>
      </c>
      <c r="O29" s="105">
        <f>'FORMATO 6 '!$H$61</f>
        <v>0</v>
      </c>
      <c r="P29" s="99">
        <f>'FORMATO 2 '!L29:L30</f>
        <v>995600150</v>
      </c>
    </row>
    <row r="30" spans="1:18" ht="15.75" customHeight="1" x14ac:dyDescent="0.25">
      <c r="A30" s="82"/>
      <c r="B30" s="80"/>
      <c r="C30" s="77"/>
      <c r="D30" s="81"/>
      <c r="E30" s="77"/>
      <c r="F30" s="78"/>
      <c r="G30" s="107"/>
      <c r="H30" s="108"/>
      <c r="I30" s="99"/>
      <c r="J30" s="82"/>
      <c r="K30" s="80"/>
      <c r="L30" s="78"/>
      <c r="M30" s="95"/>
      <c r="N30" s="99"/>
      <c r="O30" s="105"/>
      <c r="P30" s="99"/>
    </row>
    <row r="31" spans="1:18" ht="15" customHeight="1" x14ac:dyDescent="0.25">
      <c r="A31" s="82">
        <f t="shared" ref="A31" si="12">A29+1</f>
        <v>9</v>
      </c>
      <c r="B31" s="83" t="s">
        <v>7</v>
      </c>
      <c r="C31" s="77"/>
      <c r="D31" s="88">
        <v>949001040.55999994</v>
      </c>
      <c r="E31" s="77"/>
      <c r="F31" s="78">
        <v>868380052.09000003</v>
      </c>
      <c r="G31" s="106">
        <v>0</v>
      </c>
      <c r="H31" s="108">
        <f>'FORMATO 6 '!$H$31</f>
        <v>2340197.9499999997</v>
      </c>
      <c r="I31" s="99">
        <f>'FORMATO 2 '!F31:F32</f>
        <v>866039854.13999999</v>
      </c>
      <c r="J31" s="82">
        <f t="shared" ref="J31" si="13">J29+1</f>
        <v>25</v>
      </c>
      <c r="K31" s="80" t="s">
        <v>30</v>
      </c>
      <c r="L31" s="81">
        <v>300000000</v>
      </c>
      <c r="M31" s="81">
        <v>300000000</v>
      </c>
      <c r="N31" s="99">
        <v>0</v>
      </c>
      <c r="O31" s="105">
        <f>'FORMATO 6 '!$H$63</f>
        <v>0</v>
      </c>
      <c r="P31" s="99">
        <f>'FORMATO 2 '!L31:L32</f>
        <v>300000000</v>
      </c>
    </row>
    <row r="32" spans="1:18" ht="15" customHeight="1" x14ac:dyDescent="0.25">
      <c r="A32" s="82"/>
      <c r="B32" s="83"/>
      <c r="C32" s="77"/>
      <c r="D32" s="88"/>
      <c r="E32" s="77"/>
      <c r="F32" s="78"/>
      <c r="G32" s="107"/>
      <c r="H32" s="108"/>
      <c r="I32" s="99"/>
      <c r="J32" s="82"/>
      <c r="K32" s="80"/>
      <c r="L32" s="81"/>
      <c r="M32" s="81"/>
      <c r="N32" s="99"/>
      <c r="O32" s="105"/>
      <c r="P32" s="99"/>
    </row>
    <row r="33" spans="1:16" ht="15.75" customHeight="1" x14ac:dyDescent="0.25">
      <c r="A33" s="82">
        <f t="shared" ref="A33" si="14">A31+1</f>
        <v>10</v>
      </c>
      <c r="B33" s="83" t="s">
        <v>10</v>
      </c>
      <c r="C33" s="77"/>
      <c r="D33" s="78">
        <v>100000000</v>
      </c>
      <c r="E33" s="77"/>
      <c r="F33" s="78">
        <v>30555556.235555708</v>
      </c>
      <c r="G33" s="106">
        <v>0</v>
      </c>
      <c r="H33" s="108">
        <f>'FORMATO 6 '!$H$33</f>
        <v>2777777.7600000002</v>
      </c>
      <c r="I33" s="99">
        <f>'FORMATO 2 '!F33:F34</f>
        <v>27777778.487777926</v>
      </c>
      <c r="J33" s="82">
        <f t="shared" ref="J33" si="15">J31+1</f>
        <v>26</v>
      </c>
      <c r="K33" s="80" t="s">
        <v>30</v>
      </c>
      <c r="L33" s="88">
        <v>299888355</v>
      </c>
      <c r="M33" s="95">
        <v>299888355</v>
      </c>
      <c r="N33" s="99">
        <v>0</v>
      </c>
      <c r="O33" s="105">
        <f>'FORMATO 6 '!$H$65</f>
        <v>0</v>
      </c>
      <c r="P33" s="99">
        <f>'FORMATO 2 '!L33:L34</f>
        <v>299888355</v>
      </c>
    </row>
    <row r="34" spans="1:16" ht="15.75" customHeight="1" x14ac:dyDescent="0.25">
      <c r="A34" s="82"/>
      <c r="B34" s="83"/>
      <c r="C34" s="77"/>
      <c r="D34" s="78"/>
      <c r="E34" s="77"/>
      <c r="F34" s="78"/>
      <c r="G34" s="107"/>
      <c r="H34" s="108"/>
      <c r="I34" s="99"/>
      <c r="J34" s="82"/>
      <c r="K34" s="80"/>
      <c r="L34" s="88"/>
      <c r="M34" s="95"/>
      <c r="N34" s="99"/>
      <c r="O34" s="105"/>
      <c r="P34" s="99"/>
    </row>
    <row r="35" spans="1:16" ht="15" customHeight="1" x14ac:dyDescent="0.25">
      <c r="A35" s="82">
        <f t="shared" ref="A35" si="16">A33+1</f>
        <v>11</v>
      </c>
      <c r="B35" s="83" t="s">
        <v>11</v>
      </c>
      <c r="C35" s="77"/>
      <c r="D35" s="78">
        <v>500000000</v>
      </c>
      <c r="E35" s="77"/>
      <c r="F35" s="78">
        <v>471357107.17000002</v>
      </c>
      <c r="G35" s="106">
        <v>0</v>
      </c>
      <c r="H35" s="108">
        <f>'FORMATO 6 '!$H$35</f>
        <v>1270260.57</v>
      </c>
      <c r="I35" s="99">
        <f>'FORMATO 2 '!F35:F36</f>
        <v>470086846.60000002</v>
      </c>
      <c r="J35" s="82">
        <f t="shared" ref="J35:J43" si="17">J33+1</f>
        <v>27</v>
      </c>
      <c r="K35" s="80" t="s">
        <v>30</v>
      </c>
      <c r="L35" s="78">
        <v>223786059</v>
      </c>
      <c r="M35" s="95">
        <v>211994864</v>
      </c>
      <c r="N35" s="99">
        <v>0</v>
      </c>
      <c r="O35" s="105">
        <f>'FORMATO 6 '!$H$67</f>
        <v>0</v>
      </c>
      <c r="P35" s="99">
        <f>'FORMATO 2 '!L35:L36</f>
        <v>211994864</v>
      </c>
    </row>
    <row r="36" spans="1:16" ht="15" customHeight="1" x14ac:dyDescent="0.25">
      <c r="A36" s="82"/>
      <c r="B36" s="83"/>
      <c r="C36" s="77"/>
      <c r="D36" s="78"/>
      <c r="E36" s="77"/>
      <c r="F36" s="78"/>
      <c r="G36" s="107"/>
      <c r="H36" s="108"/>
      <c r="I36" s="99"/>
      <c r="J36" s="82"/>
      <c r="K36" s="80"/>
      <c r="L36" s="78"/>
      <c r="M36" s="95"/>
      <c r="N36" s="99"/>
      <c r="O36" s="105"/>
      <c r="P36" s="99"/>
    </row>
    <row r="37" spans="1:16" ht="15" customHeight="1" x14ac:dyDescent="0.25">
      <c r="A37" s="82">
        <f t="shared" ref="A37" si="18">A35+1</f>
        <v>12</v>
      </c>
      <c r="B37" s="83" t="s">
        <v>7</v>
      </c>
      <c r="C37" s="77"/>
      <c r="D37" s="78">
        <v>1400000000</v>
      </c>
      <c r="E37" s="77"/>
      <c r="F37" s="78">
        <v>1358096516.96</v>
      </c>
      <c r="G37" s="106">
        <v>0</v>
      </c>
      <c r="H37" s="108">
        <f>'FORMATO 6 '!$H$37</f>
        <v>3659686.6599999997</v>
      </c>
      <c r="I37" s="99">
        <f>'FORMATO 2 '!F37:F38</f>
        <v>1354436334.6600001</v>
      </c>
      <c r="J37" s="82">
        <f t="shared" si="17"/>
        <v>28</v>
      </c>
      <c r="K37" s="80" t="s">
        <v>30</v>
      </c>
      <c r="L37" s="78">
        <v>500379494</v>
      </c>
      <c r="M37" s="78">
        <v>500379494</v>
      </c>
      <c r="N37" s="99">
        <v>0</v>
      </c>
      <c r="O37" s="105">
        <f>'FORMATO 6 '!$H$69</f>
        <v>0</v>
      </c>
      <c r="P37" s="99">
        <f>'FORMATO 2 '!L37:L38</f>
        <v>500379494</v>
      </c>
    </row>
    <row r="38" spans="1:16" ht="15" customHeight="1" x14ac:dyDescent="0.25">
      <c r="A38" s="82"/>
      <c r="B38" s="83"/>
      <c r="C38" s="77"/>
      <c r="D38" s="78"/>
      <c r="E38" s="77"/>
      <c r="F38" s="78"/>
      <c r="G38" s="107"/>
      <c r="H38" s="108"/>
      <c r="I38" s="99"/>
      <c r="J38" s="82"/>
      <c r="K38" s="80"/>
      <c r="L38" s="78"/>
      <c r="M38" s="78"/>
      <c r="N38" s="99"/>
      <c r="O38" s="105"/>
      <c r="P38" s="99"/>
    </row>
    <row r="39" spans="1:16" ht="15" customHeight="1" x14ac:dyDescent="0.25">
      <c r="A39" s="82">
        <f t="shared" ref="A39" si="19">A37+1</f>
        <v>13</v>
      </c>
      <c r="B39" s="83" t="s">
        <v>7</v>
      </c>
      <c r="C39" s="77"/>
      <c r="D39" s="78">
        <v>610000000</v>
      </c>
      <c r="E39" s="77"/>
      <c r="F39" s="78">
        <v>607778198.90999997</v>
      </c>
      <c r="G39" s="106">
        <v>0</v>
      </c>
      <c r="H39" s="108">
        <f>'FORMATO 6 '!$H$39</f>
        <v>1639292.02</v>
      </c>
      <c r="I39" s="99">
        <f>'FORMATO 2 '!F39:F40</f>
        <v>606138906.88999999</v>
      </c>
      <c r="J39" s="82">
        <f t="shared" si="17"/>
        <v>29</v>
      </c>
      <c r="K39" s="80" t="s">
        <v>30</v>
      </c>
      <c r="L39" s="78">
        <v>86788886</v>
      </c>
      <c r="M39" s="78">
        <v>86788886</v>
      </c>
      <c r="N39" s="99">
        <v>0</v>
      </c>
      <c r="O39" s="105">
        <f>'FORMATO 6 '!$H$71</f>
        <v>0</v>
      </c>
      <c r="P39" s="99">
        <f>'FORMATO 2 '!L39:L40</f>
        <v>86788886</v>
      </c>
    </row>
    <row r="40" spans="1:16" ht="15" customHeight="1" x14ac:dyDescent="0.25">
      <c r="A40" s="82"/>
      <c r="B40" s="83"/>
      <c r="C40" s="77"/>
      <c r="D40" s="78"/>
      <c r="E40" s="77"/>
      <c r="F40" s="78"/>
      <c r="G40" s="107"/>
      <c r="H40" s="108"/>
      <c r="I40" s="99"/>
      <c r="J40" s="82"/>
      <c r="K40" s="80"/>
      <c r="L40" s="78"/>
      <c r="M40" s="78"/>
      <c r="N40" s="99"/>
      <c r="O40" s="105"/>
      <c r="P40" s="99"/>
    </row>
    <row r="41" spans="1:16" ht="15" customHeight="1" x14ac:dyDescent="0.25">
      <c r="A41" s="82">
        <f t="shared" ref="A41:A45" si="20">A39+1</f>
        <v>14</v>
      </c>
      <c r="B41" s="83" t="s">
        <v>8</v>
      </c>
      <c r="C41" s="77"/>
      <c r="D41" s="78">
        <v>1355000000</v>
      </c>
      <c r="E41" s="77"/>
      <c r="F41" s="78">
        <v>1312295207.8199999</v>
      </c>
      <c r="G41" s="106">
        <v>0</v>
      </c>
      <c r="H41" s="108">
        <f>'FORMATO 6 '!$H$41</f>
        <v>3753944.91</v>
      </c>
      <c r="I41" s="99">
        <f>'FORMATO 2 '!F41:F42</f>
        <v>1308541262.9200001</v>
      </c>
      <c r="J41" s="82">
        <f t="shared" si="17"/>
        <v>30</v>
      </c>
      <c r="K41" s="80" t="s">
        <v>30</v>
      </c>
      <c r="L41" s="78">
        <v>56998668</v>
      </c>
      <c r="M41" s="99">
        <v>56000000</v>
      </c>
      <c r="N41" s="99">
        <v>0</v>
      </c>
      <c r="O41" s="105">
        <f>'FORMATO 6 '!$H$73</f>
        <v>0</v>
      </c>
      <c r="P41" s="99">
        <f>'FORMATO 2 '!L41:L42</f>
        <v>56000000</v>
      </c>
    </row>
    <row r="42" spans="1:16" ht="15" customHeight="1" x14ac:dyDescent="0.25">
      <c r="A42" s="82"/>
      <c r="B42" s="83"/>
      <c r="C42" s="77"/>
      <c r="D42" s="78"/>
      <c r="E42" s="77"/>
      <c r="F42" s="78"/>
      <c r="G42" s="107"/>
      <c r="H42" s="108"/>
      <c r="I42" s="99"/>
      <c r="J42" s="82"/>
      <c r="K42" s="80"/>
      <c r="L42" s="78"/>
      <c r="M42" s="99"/>
      <c r="N42" s="99"/>
      <c r="O42" s="105"/>
      <c r="P42" s="99"/>
    </row>
    <row r="43" spans="1:16" ht="15" customHeight="1" x14ac:dyDescent="0.25">
      <c r="A43" s="82">
        <f t="shared" si="20"/>
        <v>15</v>
      </c>
      <c r="B43" s="83" t="s">
        <v>82</v>
      </c>
      <c r="C43" s="77"/>
      <c r="D43" s="78">
        <v>535000000</v>
      </c>
      <c r="E43" s="77"/>
      <c r="F43" s="78">
        <v>535000000</v>
      </c>
      <c r="G43" s="106">
        <v>0</v>
      </c>
      <c r="H43" s="108">
        <f>'FORMATO 6 '!$H$43</f>
        <v>4953703.7</v>
      </c>
      <c r="I43" s="99">
        <f>'FORMATO 2 '!F43:F44</f>
        <v>530046296.30000001</v>
      </c>
      <c r="J43" s="82">
        <f t="shared" si="17"/>
        <v>31</v>
      </c>
      <c r="K43" s="80" t="s">
        <v>30</v>
      </c>
      <c r="L43" s="99">
        <v>420000000</v>
      </c>
      <c r="M43" s="99">
        <v>419831465</v>
      </c>
      <c r="N43" s="99">
        <v>0</v>
      </c>
      <c r="O43" s="105">
        <f>'FORMATO 6 '!$H$75</f>
        <v>132013</v>
      </c>
      <c r="P43" s="99">
        <f>'FORMATO 2 '!L43:L44</f>
        <v>419699452</v>
      </c>
    </row>
    <row r="44" spans="1:16" ht="15" customHeight="1" x14ac:dyDescent="0.25">
      <c r="A44" s="82"/>
      <c r="B44" s="83"/>
      <c r="C44" s="77"/>
      <c r="D44" s="78"/>
      <c r="E44" s="77"/>
      <c r="F44" s="78"/>
      <c r="G44" s="107"/>
      <c r="H44" s="108"/>
      <c r="I44" s="99"/>
      <c r="J44" s="82"/>
      <c r="K44" s="80"/>
      <c r="L44" s="99"/>
      <c r="M44" s="99"/>
      <c r="N44" s="99"/>
      <c r="O44" s="105"/>
      <c r="P44" s="99"/>
    </row>
    <row r="45" spans="1:16" ht="15" customHeight="1" x14ac:dyDescent="0.25">
      <c r="A45" s="82">
        <f t="shared" si="20"/>
        <v>16</v>
      </c>
      <c r="B45" s="83" t="s">
        <v>9</v>
      </c>
      <c r="C45" s="77"/>
      <c r="D45" s="78">
        <v>735000000</v>
      </c>
      <c r="E45" s="77"/>
      <c r="F45" s="78">
        <v>734590082.68000007</v>
      </c>
      <c r="G45" s="106">
        <v>0</v>
      </c>
      <c r="H45" s="108">
        <f>'FORMATO 6 '!$H$45</f>
        <v>186888.66</v>
      </c>
      <c r="I45" s="99">
        <f>'FORMATO 2 '!F45:F46</f>
        <v>734403194.01999998</v>
      </c>
      <c r="J45" s="22"/>
      <c r="M45" s="28"/>
      <c r="N45" s="28"/>
      <c r="O45" s="28"/>
      <c r="P45" s="28"/>
    </row>
    <row r="46" spans="1:16" ht="15" customHeight="1" x14ac:dyDescent="0.25">
      <c r="A46" s="82"/>
      <c r="B46" s="83"/>
      <c r="C46" s="77"/>
      <c r="D46" s="78"/>
      <c r="E46" s="77"/>
      <c r="F46" s="78"/>
      <c r="G46" s="107"/>
      <c r="H46" s="108"/>
      <c r="I46" s="99"/>
      <c r="J46" s="22"/>
    </row>
    <row r="47" spans="1:16" ht="15" customHeight="1" x14ac:dyDescent="0.25">
      <c r="H47" s="28"/>
      <c r="J47" s="77"/>
    </row>
    <row r="48" spans="1:16" ht="15" customHeight="1" x14ac:dyDescent="0.25">
      <c r="A48" s="103" t="s">
        <v>52</v>
      </c>
      <c r="B48" s="103"/>
      <c r="C48" s="103"/>
      <c r="D48" s="103"/>
      <c r="E48" s="104">
        <f>SUM(I15:I46)</f>
        <v>10228221744.847778</v>
      </c>
      <c r="F48" s="104"/>
      <c r="G48" s="104"/>
      <c r="H48" s="104"/>
      <c r="I48" s="104"/>
      <c r="J48" s="77"/>
      <c r="K48" s="111" t="s">
        <v>53</v>
      </c>
      <c r="L48" s="111"/>
      <c r="M48" s="100">
        <f>SUM(P15:P47)-P29-P31-P33-P35-P37-P39-P41</f>
        <v>7069420222.4599991</v>
      </c>
      <c r="N48" s="100"/>
      <c r="O48" s="100"/>
      <c r="P48" s="100"/>
    </row>
    <row r="49" spans="1:16" ht="15" customHeight="1" x14ac:dyDescent="0.25">
      <c r="A49" s="103"/>
      <c r="B49" s="103"/>
      <c r="C49" s="103"/>
      <c r="D49" s="103"/>
      <c r="E49" s="104"/>
      <c r="F49" s="104"/>
      <c r="G49" s="104"/>
      <c r="H49" s="104"/>
      <c r="I49" s="104"/>
      <c r="J49" s="77"/>
      <c r="K49" s="111"/>
      <c r="L49" s="111"/>
      <c r="M49" s="100"/>
      <c r="N49" s="100"/>
      <c r="O49" s="100"/>
      <c r="P49" s="100"/>
    </row>
    <row r="50" spans="1:16" ht="15" customHeight="1" x14ac:dyDescent="0.25">
      <c r="A50" s="10"/>
      <c r="B50" s="10"/>
      <c r="C50" s="10"/>
      <c r="D50" s="10"/>
      <c r="E50" s="10"/>
      <c r="F50" s="10"/>
      <c r="G50" s="10"/>
      <c r="H50" s="10"/>
      <c r="I50" s="10"/>
      <c r="J50" s="77"/>
    </row>
    <row r="51" spans="1:16" ht="15" customHeight="1" x14ac:dyDescent="0.25">
      <c r="A51" s="101" t="s">
        <v>54</v>
      </c>
      <c r="B51" s="101"/>
      <c r="C51" s="101"/>
      <c r="D51" s="101"/>
      <c r="E51" s="101"/>
      <c r="F51" s="101"/>
      <c r="G51" s="101"/>
      <c r="H51" s="101"/>
      <c r="I51" s="101"/>
      <c r="J51" s="101"/>
      <c r="K51" s="101"/>
      <c r="L51" s="101"/>
      <c r="M51" s="112">
        <f>E48+M48</f>
        <v>17297641967.307777</v>
      </c>
      <c r="N51" s="112"/>
      <c r="O51" s="112"/>
      <c r="P51" s="112"/>
    </row>
    <row r="52" spans="1:16" ht="15" customHeight="1" x14ac:dyDescent="0.25">
      <c r="A52" s="101"/>
      <c r="B52" s="101"/>
      <c r="C52" s="101"/>
      <c r="D52" s="101"/>
      <c r="E52" s="101"/>
      <c r="F52" s="101"/>
      <c r="G52" s="101"/>
      <c r="H52" s="101"/>
      <c r="I52" s="101"/>
      <c r="J52" s="101"/>
      <c r="K52" s="101"/>
      <c r="L52" s="101"/>
      <c r="M52" s="112"/>
      <c r="N52" s="112"/>
      <c r="O52" s="112"/>
      <c r="P52" s="112"/>
    </row>
    <row r="54" spans="1:16" x14ac:dyDescent="0.25">
      <c r="A54" s="70" t="s">
        <v>113</v>
      </c>
    </row>
    <row r="55" spans="1:16" x14ac:dyDescent="0.25">
      <c r="F55" s="28"/>
    </row>
    <row r="56" spans="1:16" x14ac:dyDescent="0.25">
      <c r="F56" s="28"/>
    </row>
    <row r="57" spans="1:16" x14ac:dyDescent="0.25">
      <c r="F57" s="28"/>
    </row>
  </sheetData>
  <mergeCells count="258">
    <mergeCell ref="M41:M42"/>
    <mergeCell ref="N41:N42"/>
    <mergeCell ref="O41:O42"/>
    <mergeCell ref="P41:P42"/>
    <mergeCell ref="J39:J40"/>
    <mergeCell ref="J41:J42"/>
    <mergeCell ref="J47:J48"/>
    <mergeCell ref="J49:J50"/>
    <mergeCell ref="P27:P28"/>
    <mergeCell ref="P29:P30"/>
    <mergeCell ref="P31:P32"/>
    <mergeCell ref="P33:P34"/>
    <mergeCell ref="P35:P36"/>
    <mergeCell ref="M48:P49"/>
    <mergeCell ref="O31:O32"/>
    <mergeCell ref="O33:O34"/>
    <mergeCell ref="O35:O36"/>
    <mergeCell ref="N27:N28"/>
    <mergeCell ref="N29:N30"/>
    <mergeCell ref="N31:N32"/>
    <mergeCell ref="N33:N34"/>
    <mergeCell ref="N35:N36"/>
    <mergeCell ref="K35:K36"/>
    <mergeCell ref="L35:L36"/>
    <mergeCell ref="M33:M34"/>
    <mergeCell ref="L39:L40"/>
    <mergeCell ref="L33:L34"/>
    <mergeCell ref="M31:M32"/>
    <mergeCell ref="M39:M40"/>
    <mergeCell ref="N37:N38"/>
    <mergeCell ref="N39:N40"/>
    <mergeCell ref="O37:O38"/>
    <mergeCell ref="O39:O40"/>
    <mergeCell ref="P37:P38"/>
    <mergeCell ref="P39:P40"/>
    <mergeCell ref="M37:M38"/>
    <mergeCell ref="P15:P16"/>
    <mergeCell ref="P17:P18"/>
    <mergeCell ref="P19:P20"/>
    <mergeCell ref="P21:P22"/>
    <mergeCell ref="P23:P24"/>
    <mergeCell ref="P25:P26"/>
    <mergeCell ref="O25:O26"/>
    <mergeCell ref="O27:O28"/>
    <mergeCell ref="O29:O30"/>
    <mergeCell ref="O15:O16"/>
    <mergeCell ref="O17:O18"/>
    <mergeCell ref="O19:O20"/>
    <mergeCell ref="O21:O22"/>
    <mergeCell ref="O23:O24"/>
    <mergeCell ref="M27:M28"/>
    <mergeCell ref="M23:M24"/>
    <mergeCell ref="N25:N26"/>
    <mergeCell ref="N15:N16"/>
    <mergeCell ref="N17:N18"/>
    <mergeCell ref="N19:N20"/>
    <mergeCell ref="N21:N22"/>
    <mergeCell ref="K15:K16"/>
    <mergeCell ref="L15:L16"/>
    <mergeCell ref="M15:M16"/>
    <mergeCell ref="M21:M22"/>
    <mergeCell ref="M17:M18"/>
    <mergeCell ref="I17:I18"/>
    <mergeCell ref="L25:L26"/>
    <mergeCell ref="M25:M26"/>
    <mergeCell ref="K25:K26"/>
    <mergeCell ref="J17:J18"/>
    <mergeCell ref="K17:K18"/>
    <mergeCell ref="L17:L18"/>
    <mergeCell ref="I23:I24"/>
    <mergeCell ref="J23:J24"/>
    <mergeCell ref="K23:K24"/>
    <mergeCell ref="L23:L24"/>
    <mergeCell ref="N23:N24"/>
    <mergeCell ref="H19:H20"/>
    <mergeCell ref="H21:H22"/>
    <mergeCell ref="H23:H24"/>
    <mergeCell ref="H25:H26"/>
    <mergeCell ref="H27:H28"/>
    <mergeCell ref="H29:H30"/>
    <mergeCell ref="H31:H32"/>
    <mergeCell ref="K21:K22"/>
    <mergeCell ref="L21:L22"/>
    <mergeCell ref="K29:K30"/>
    <mergeCell ref="L29:L30"/>
    <mergeCell ref="M19:M20"/>
    <mergeCell ref="K19:K20"/>
    <mergeCell ref="F23:F24"/>
    <mergeCell ref="F25:F26"/>
    <mergeCell ref="F27:F28"/>
    <mergeCell ref="G31:G32"/>
    <mergeCell ref="G33:G34"/>
    <mergeCell ref="G35:G36"/>
    <mergeCell ref="G37:G38"/>
    <mergeCell ref="G39:G40"/>
    <mergeCell ref="G17:G18"/>
    <mergeCell ref="G19:G20"/>
    <mergeCell ref="G21:G22"/>
    <mergeCell ref="G23:G24"/>
    <mergeCell ref="G25:G26"/>
    <mergeCell ref="G27:G28"/>
    <mergeCell ref="F35:F36"/>
    <mergeCell ref="F37:F38"/>
    <mergeCell ref="F39:F40"/>
    <mergeCell ref="A48:D49"/>
    <mergeCell ref="E48:I49"/>
    <mergeCell ref="K48:L49"/>
    <mergeCell ref="A51:L52"/>
    <mergeCell ref="M51:P52"/>
    <mergeCell ref="A41:A42"/>
    <mergeCell ref="B41:B42"/>
    <mergeCell ref="C41:C42"/>
    <mergeCell ref="D41:D42"/>
    <mergeCell ref="E41:E42"/>
    <mergeCell ref="I41:I42"/>
    <mergeCell ref="F41:F42"/>
    <mergeCell ref="G41:G42"/>
    <mergeCell ref="H41:H42"/>
    <mergeCell ref="A43:A44"/>
    <mergeCell ref="A45:A46"/>
    <mergeCell ref="B43:B44"/>
    <mergeCell ref="B45:B46"/>
    <mergeCell ref="C43:C44"/>
    <mergeCell ref="D43:D44"/>
    <mergeCell ref="D45:D46"/>
    <mergeCell ref="E43:E44"/>
    <mergeCell ref="E45:E46"/>
    <mergeCell ref="F43:F44"/>
    <mergeCell ref="A39:A40"/>
    <mergeCell ref="B39:B40"/>
    <mergeCell ref="C39:C40"/>
    <mergeCell ref="D39:D40"/>
    <mergeCell ref="E39:E40"/>
    <mergeCell ref="I39:I40"/>
    <mergeCell ref="H39:H40"/>
    <mergeCell ref="M35:M36"/>
    <mergeCell ref="A37:A38"/>
    <mergeCell ref="B37:B38"/>
    <mergeCell ref="C37:C38"/>
    <mergeCell ref="D37:D38"/>
    <mergeCell ref="E37:E38"/>
    <mergeCell ref="I37:I38"/>
    <mergeCell ref="J37:J38"/>
    <mergeCell ref="I35:I36"/>
    <mergeCell ref="J35:J36"/>
    <mergeCell ref="K37:K38"/>
    <mergeCell ref="L37:L38"/>
    <mergeCell ref="A35:A36"/>
    <mergeCell ref="B35:B36"/>
    <mergeCell ref="C35:C36"/>
    <mergeCell ref="D35:D36"/>
    <mergeCell ref="E35:E36"/>
    <mergeCell ref="A33:A34"/>
    <mergeCell ref="B33:B34"/>
    <mergeCell ref="C33:C34"/>
    <mergeCell ref="D33:D34"/>
    <mergeCell ref="E33:E34"/>
    <mergeCell ref="I33:I34"/>
    <mergeCell ref="J33:J34"/>
    <mergeCell ref="M29:M30"/>
    <mergeCell ref="A31:A32"/>
    <mergeCell ref="B31:B32"/>
    <mergeCell ref="C31:C32"/>
    <mergeCell ref="D31:D32"/>
    <mergeCell ref="E31:E32"/>
    <mergeCell ref="I31:I32"/>
    <mergeCell ref="J31:J32"/>
    <mergeCell ref="K33:K34"/>
    <mergeCell ref="I29:I30"/>
    <mergeCell ref="J29:J30"/>
    <mergeCell ref="K31:K32"/>
    <mergeCell ref="L31:L32"/>
    <mergeCell ref="A29:A30"/>
    <mergeCell ref="B29:B30"/>
    <mergeCell ref="C29:C30"/>
    <mergeCell ref="D29:D30"/>
    <mergeCell ref="E27:E28"/>
    <mergeCell ref="I27:I28"/>
    <mergeCell ref="J27:J28"/>
    <mergeCell ref="A25:A26"/>
    <mergeCell ref="B25:B26"/>
    <mergeCell ref="C25:C26"/>
    <mergeCell ref="D25:D26"/>
    <mergeCell ref="E25:E26"/>
    <mergeCell ref="I25:I26"/>
    <mergeCell ref="J25:J26"/>
    <mergeCell ref="D21:D22"/>
    <mergeCell ref="E21:E22"/>
    <mergeCell ref="I21:I22"/>
    <mergeCell ref="J21:J22"/>
    <mergeCell ref="A19:A20"/>
    <mergeCell ref="B19:B20"/>
    <mergeCell ref="C19:C20"/>
    <mergeCell ref="D19:D20"/>
    <mergeCell ref="E19:E20"/>
    <mergeCell ref="I19:I20"/>
    <mergeCell ref="J19:J20"/>
    <mergeCell ref="F19:F20"/>
    <mergeCell ref="F21:F22"/>
    <mergeCell ref="J11:J14"/>
    <mergeCell ref="A15:A16"/>
    <mergeCell ref="B15:B16"/>
    <mergeCell ref="C15:C16"/>
    <mergeCell ref="D15:D16"/>
    <mergeCell ref="E15:E16"/>
    <mergeCell ref="I15:I16"/>
    <mergeCell ref="J15:J16"/>
    <mergeCell ref="F15:F16"/>
    <mergeCell ref="G15:G16"/>
    <mergeCell ref="H15:H16"/>
    <mergeCell ref="H33:H34"/>
    <mergeCell ref="H35:H36"/>
    <mergeCell ref="H37:H38"/>
    <mergeCell ref="L41:L42"/>
    <mergeCell ref="A17:A18"/>
    <mergeCell ref="B17:B18"/>
    <mergeCell ref="C17:C18"/>
    <mergeCell ref="D17:D18"/>
    <mergeCell ref="E17:E18"/>
    <mergeCell ref="F17:F18"/>
    <mergeCell ref="H17:H18"/>
    <mergeCell ref="A23:A24"/>
    <mergeCell ref="B23:B24"/>
    <mergeCell ref="C23:C24"/>
    <mergeCell ref="D23:D24"/>
    <mergeCell ref="E23:E24"/>
    <mergeCell ref="L19:L20"/>
    <mergeCell ref="A27:A28"/>
    <mergeCell ref="B27:B28"/>
    <mergeCell ref="C27:C28"/>
    <mergeCell ref="D27:D28"/>
    <mergeCell ref="A21:A22"/>
    <mergeCell ref="B21:B22"/>
    <mergeCell ref="C21:C22"/>
    <mergeCell ref="J43:J44"/>
    <mergeCell ref="K43:K44"/>
    <mergeCell ref="L43:L44"/>
    <mergeCell ref="M43:M44"/>
    <mergeCell ref="N43:N44"/>
    <mergeCell ref="O43:O44"/>
    <mergeCell ref="P43:P44"/>
    <mergeCell ref="C45:C46"/>
    <mergeCell ref="K27:K28"/>
    <mergeCell ref="L27:L28"/>
    <mergeCell ref="F45:F46"/>
    <mergeCell ref="G43:G44"/>
    <mergeCell ref="G45:G46"/>
    <mergeCell ref="H43:H44"/>
    <mergeCell ref="H45:H46"/>
    <mergeCell ref="I43:I44"/>
    <mergeCell ref="I45:I46"/>
    <mergeCell ref="K39:K40"/>
    <mergeCell ref="K41:K42"/>
    <mergeCell ref="E29:E30"/>
    <mergeCell ref="F29:F30"/>
    <mergeCell ref="G29:G30"/>
    <mergeCell ref="F31:F32"/>
    <mergeCell ref="F33:F3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M52"/>
  <sheetViews>
    <sheetView workbookViewId="0">
      <selection activeCell="K51" sqref="K51:L52"/>
    </sheetView>
  </sheetViews>
  <sheetFormatPr baseColWidth="10" defaultRowHeight="15" x14ac:dyDescent="0.25"/>
  <cols>
    <col min="1" max="1" width="4" customWidth="1"/>
    <col min="2" max="2" width="21.42578125" customWidth="1"/>
    <col min="3" max="3" width="2" customWidth="1"/>
    <col min="4" max="4" width="20.7109375" customWidth="1"/>
    <col min="5" max="5" width="1.42578125" customWidth="1"/>
    <col min="6" max="6" width="21.85546875" customWidth="1"/>
    <col min="7" max="7" width="3.140625" customWidth="1"/>
    <col min="8" max="8" width="22.140625" customWidth="1"/>
    <col min="9" max="9" width="3" customWidth="1"/>
    <col min="10" max="10" width="20.85546875" customWidth="1"/>
    <col min="11" max="11" width="1.7109375" customWidth="1"/>
    <col min="12" max="12" width="20.85546875" customWidth="1"/>
  </cols>
  <sheetData>
    <row r="11" spans="1:13" x14ac:dyDescent="0.25">
      <c r="A11" s="1"/>
      <c r="B11" s="2" t="s">
        <v>1</v>
      </c>
      <c r="C11" s="2"/>
      <c r="D11" s="2" t="s">
        <v>0</v>
      </c>
      <c r="E11" s="2"/>
      <c r="F11" s="2" t="s">
        <v>56</v>
      </c>
      <c r="G11" s="93"/>
      <c r="H11" s="2" t="s">
        <v>1</v>
      </c>
      <c r="I11" s="2"/>
      <c r="J11" s="2" t="s">
        <v>0</v>
      </c>
      <c r="K11" s="2"/>
      <c r="L11" s="2" t="s">
        <v>56</v>
      </c>
      <c r="M11" s="4"/>
    </row>
    <row r="12" spans="1:13" x14ac:dyDescent="0.25">
      <c r="A12" s="1"/>
      <c r="B12" s="3"/>
      <c r="C12" s="3"/>
      <c r="D12" s="3"/>
      <c r="E12" s="3"/>
      <c r="F12" s="3"/>
      <c r="G12" s="93"/>
      <c r="H12" s="3"/>
      <c r="I12" s="3"/>
      <c r="J12" s="3"/>
      <c r="K12" s="3"/>
      <c r="L12" s="3"/>
      <c r="M12" s="5"/>
    </row>
    <row r="13" spans="1:13" ht="18" x14ac:dyDescent="0.25">
      <c r="A13" s="6"/>
      <c r="B13" s="6"/>
      <c r="C13" s="6"/>
      <c r="D13" s="7" t="s">
        <v>4</v>
      </c>
      <c r="E13" s="6"/>
      <c r="F13" s="6"/>
      <c r="G13" s="93"/>
      <c r="H13" s="6"/>
      <c r="I13" s="6"/>
      <c r="J13" s="7" t="s">
        <v>5</v>
      </c>
      <c r="K13" s="6"/>
      <c r="L13" s="6"/>
      <c r="M13" s="8"/>
    </row>
    <row r="14" spans="1:13" x14ac:dyDescent="0.25">
      <c r="A14" s="6"/>
      <c r="B14" s="9"/>
      <c r="C14" s="9"/>
      <c r="D14" s="9"/>
      <c r="E14" s="9"/>
      <c r="F14" s="9"/>
      <c r="G14" s="94"/>
      <c r="H14" s="9"/>
      <c r="I14" s="9"/>
      <c r="J14" s="9"/>
      <c r="K14" s="9"/>
      <c r="L14" s="9"/>
      <c r="M14" s="8"/>
    </row>
    <row r="15" spans="1:13" ht="15.75" customHeight="1" x14ac:dyDescent="0.25">
      <c r="A15" s="82">
        <v>1</v>
      </c>
      <c r="B15" s="84" t="s">
        <v>6</v>
      </c>
      <c r="C15" s="87"/>
      <c r="D15" s="118">
        <v>665000000</v>
      </c>
      <c r="E15" s="97"/>
      <c r="F15" s="119">
        <f>'FORMATO 6 '!$Q$15</f>
        <v>8956658.5099999998</v>
      </c>
      <c r="G15" s="82">
        <v>17</v>
      </c>
      <c r="H15" s="84" t="s">
        <v>30</v>
      </c>
      <c r="I15" s="87"/>
      <c r="J15" s="118">
        <v>389179937</v>
      </c>
      <c r="K15" s="87"/>
      <c r="L15" s="119">
        <f>'FORMATO 6 '!$Q$47</f>
        <v>5609609.9100000001</v>
      </c>
    </row>
    <row r="16" spans="1:13" ht="15.75" customHeight="1" x14ac:dyDescent="0.25">
      <c r="A16" s="82"/>
      <c r="B16" s="85"/>
      <c r="C16" s="77"/>
      <c r="D16" s="121"/>
      <c r="E16" s="96"/>
      <c r="F16" s="120"/>
      <c r="G16" s="82"/>
      <c r="H16" s="85"/>
      <c r="I16" s="77"/>
      <c r="J16" s="114"/>
      <c r="K16" s="77"/>
      <c r="L16" s="120"/>
    </row>
    <row r="17" spans="1:12" ht="15.75" customHeight="1" x14ac:dyDescent="0.25">
      <c r="A17" s="82">
        <f>A15+1</f>
        <v>2</v>
      </c>
      <c r="B17" s="80" t="s">
        <v>7</v>
      </c>
      <c r="C17" s="77"/>
      <c r="D17" s="114">
        <v>632300000</v>
      </c>
      <c r="E17" s="96"/>
      <c r="F17" s="115">
        <f>'FORMATO 6 '!$Q$17</f>
        <v>9402841.6400000006</v>
      </c>
      <c r="G17" s="82">
        <f>G15+1</f>
        <v>18</v>
      </c>
      <c r="H17" s="80" t="s">
        <v>30</v>
      </c>
      <c r="I17" s="77"/>
      <c r="J17" s="114">
        <v>500000000</v>
      </c>
      <c r="K17" s="77"/>
      <c r="L17" s="115">
        <f>'FORMATO 6 '!$Q$49</f>
        <v>4278383.17</v>
      </c>
    </row>
    <row r="18" spans="1:12" ht="15.75" customHeight="1" x14ac:dyDescent="0.25">
      <c r="A18" s="82"/>
      <c r="B18" s="80"/>
      <c r="C18" s="77"/>
      <c r="D18" s="114"/>
      <c r="E18" s="96"/>
      <c r="F18" s="115"/>
      <c r="G18" s="82"/>
      <c r="H18" s="80"/>
      <c r="I18" s="77"/>
      <c r="J18" s="114"/>
      <c r="K18" s="77"/>
      <c r="L18" s="115"/>
    </row>
    <row r="19" spans="1:12" ht="15.75" customHeight="1" x14ac:dyDescent="0.25">
      <c r="A19" s="82">
        <f t="shared" ref="A19" si="0">A17+1</f>
        <v>3</v>
      </c>
      <c r="B19" s="80" t="s">
        <v>8</v>
      </c>
      <c r="C19" s="77"/>
      <c r="D19" s="114">
        <v>409057943.31999999</v>
      </c>
      <c r="E19" s="96"/>
      <c r="F19" s="115">
        <f>'FORMATO 6 '!$Q$19</f>
        <v>5574928.2300000004</v>
      </c>
      <c r="G19" s="82">
        <f t="shared" ref="G19" si="1">G17+1</f>
        <v>19</v>
      </c>
      <c r="H19" s="80" t="s">
        <v>30</v>
      </c>
      <c r="I19" s="77"/>
      <c r="J19" s="114">
        <v>1750000000</v>
      </c>
      <c r="K19" s="77"/>
      <c r="L19" s="115">
        <f>'FORMATO 6 '!$Q$51</f>
        <v>21780231.920000002</v>
      </c>
    </row>
    <row r="20" spans="1:12" ht="15.75" customHeight="1" x14ac:dyDescent="0.25">
      <c r="A20" s="82"/>
      <c r="B20" s="80"/>
      <c r="C20" s="77"/>
      <c r="D20" s="114"/>
      <c r="E20" s="96"/>
      <c r="F20" s="115"/>
      <c r="G20" s="82"/>
      <c r="H20" s="80"/>
      <c r="I20" s="77"/>
      <c r="J20" s="114"/>
      <c r="K20" s="77"/>
      <c r="L20" s="115"/>
    </row>
    <row r="21" spans="1:12" ht="15.75" customHeight="1" x14ac:dyDescent="0.25">
      <c r="A21" s="82">
        <f t="shared" ref="A21" si="2">A19+1</f>
        <v>4</v>
      </c>
      <c r="B21" s="80" t="s">
        <v>7</v>
      </c>
      <c r="C21" s="77"/>
      <c r="D21" s="114">
        <v>374700000</v>
      </c>
      <c r="E21" s="96"/>
      <c r="F21" s="115">
        <f>'FORMATO 6 '!$Q$21</f>
        <v>5330548.3100000005</v>
      </c>
      <c r="G21" s="82">
        <f t="shared" ref="G21" si="3">G19+1</f>
        <v>20</v>
      </c>
      <c r="H21" s="80" t="s">
        <v>30</v>
      </c>
      <c r="I21" s="77"/>
      <c r="J21" s="114">
        <v>1920000000</v>
      </c>
      <c r="K21" s="77"/>
      <c r="L21" s="115">
        <f>'FORMATO 6 '!$Q$53</f>
        <v>26411055.600000001</v>
      </c>
    </row>
    <row r="22" spans="1:12" ht="15.75" customHeight="1" x14ac:dyDescent="0.25">
      <c r="A22" s="82"/>
      <c r="B22" s="80"/>
      <c r="C22" s="77"/>
      <c r="D22" s="114"/>
      <c r="E22" s="96"/>
      <c r="F22" s="115"/>
      <c r="G22" s="82"/>
      <c r="H22" s="80"/>
      <c r="I22" s="77"/>
      <c r="J22" s="114"/>
      <c r="K22" s="77"/>
      <c r="L22" s="115"/>
    </row>
    <row r="23" spans="1:12" ht="15.75" customHeight="1" x14ac:dyDescent="0.25">
      <c r="A23" s="82">
        <f t="shared" ref="A23" si="4">A21+1</f>
        <v>5</v>
      </c>
      <c r="B23" s="80" t="s">
        <v>7</v>
      </c>
      <c r="C23" s="77"/>
      <c r="D23" s="114">
        <v>153170629</v>
      </c>
      <c r="E23" s="96"/>
      <c r="F23" s="115">
        <f>'FORMATO 6 '!$Q$23</f>
        <v>3107340.58</v>
      </c>
      <c r="G23" s="82">
        <f t="shared" ref="G23" si="5">G21+1</f>
        <v>21</v>
      </c>
      <c r="H23" s="80" t="s">
        <v>30</v>
      </c>
      <c r="I23" s="77"/>
      <c r="J23" s="114">
        <v>1444885373.0799999</v>
      </c>
      <c r="K23" s="77"/>
      <c r="L23" s="115">
        <f>'FORMATO 6 '!$Q$55</f>
        <v>28557429.859999999</v>
      </c>
    </row>
    <row r="24" spans="1:12" ht="15.75" customHeight="1" x14ac:dyDescent="0.25">
      <c r="A24" s="82"/>
      <c r="B24" s="80"/>
      <c r="C24" s="77"/>
      <c r="D24" s="114"/>
      <c r="E24" s="96"/>
      <c r="F24" s="115"/>
      <c r="G24" s="82"/>
      <c r="H24" s="80"/>
      <c r="I24" s="77"/>
      <c r="J24" s="114"/>
      <c r="K24" s="77"/>
      <c r="L24" s="115"/>
    </row>
    <row r="25" spans="1:12" ht="15.75" customHeight="1" x14ac:dyDescent="0.25">
      <c r="A25" s="82">
        <f t="shared" ref="A25" si="6">A23+1</f>
        <v>6</v>
      </c>
      <c r="B25" s="80" t="s">
        <v>9</v>
      </c>
      <c r="C25" s="77"/>
      <c r="D25" s="114">
        <v>2191682494.4400001</v>
      </c>
      <c r="E25" s="96"/>
      <c r="F25" s="115">
        <f>'FORMATO 6 '!$Q$25</f>
        <v>47177595.259999998</v>
      </c>
      <c r="G25" s="82">
        <f t="shared" ref="G25" si="7">G23+1</f>
        <v>22</v>
      </c>
      <c r="H25" s="80" t="s">
        <v>30</v>
      </c>
      <c r="I25" s="77"/>
      <c r="J25" s="114">
        <v>1928217853.28</v>
      </c>
      <c r="K25" s="77"/>
      <c r="L25" s="115">
        <f>'FORMATO 6 '!$Q$57</f>
        <v>39471755.489999995</v>
      </c>
    </row>
    <row r="26" spans="1:12" ht="15.75" customHeight="1" x14ac:dyDescent="0.25">
      <c r="A26" s="82"/>
      <c r="B26" s="80"/>
      <c r="C26" s="77"/>
      <c r="D26" s="114"/>
      <c r="E26" s="96"/>
      <c r="F26" s="115"/>
      <c r="G26" s="82"/>
      <c r="H26" s="80"/>
      <c r="I26" s="77"/>
      <c r="J26" s="114"/>
      <c r="K26" s="77"/>
      <c r="L26" s="115"/>
    </row>
    <row r="27" spans="1:12" ht="15.75" customHeight="1" x14ac:dyDescent="0.25">
      <c r="A27" s="82">
        <f t="shared" ref="A27" si="8">A25+1</f>
        <v>7</v>
      </c>
      <c r="B27" s="80" t="s">
        <v>7</v>
      </c>
      <c r="C27" s="77"/>
      <c r="D27" s="114">
        <v>249553564</v>
      </c>
      <c r="E27" s="96"/>
      <c r="F27" s="115">
        <f>'FORMATO 6 '!$Q$27</f>
        <v>4772124.3900000006</v>
      </c>
      <c r="G27" s="82">
        <f t="shared" ref="G27" si="9">G25+1</f>
        <v>23</v>
      </c>
      <c r="H27" s="80" t="s">
        <v>30</v>
      </c>
      <c r="I27" s="77"/>
      <c r="J27" s="114">
        <v>1000000000</v>
      </c>
      <c r="K27" s="77"/>
      <c r="L27" s="115">
        <f>'FORMATO 6 '!$Q$59</f>
        <v>18130784.009999998</v>
      </c>
    </row>
    <row r="28" spans="1:12" ht="15.75" customHeight="1" x14ac:dyDescent="0.25">
      <c r="A28" s="82"/>
      <c r="B28" s="80"/>
      <c r="C28" s="77"/>
      <c r="D28" s="114"/>
      <c r="E28" s="96"/>
      <c r="F28" s="115"/>
      <c r="G28" s="82"/>
      <c r="H28" s="80"/>
      <c r="I28" s="77"/>
      <c r="J28" s="114"/>
      <c r="K28" s="77"/>
      <c r="L28" s="115"/>
    </row>
    <row r="29" spans="1:12" ht="15.75" customHeight="1" x14ac:dyDescent="0.25">
      <c r="A29" s="82">
        <f t="shared" ref="A29" si="10">A27+1</f>
        <v>8</v>
      </c>
      <c r="B29" s="80" t="s">
        <v>9</v>
      </c>
      <c r="C29" s="77"/>
      <c r="D29" s="117">
        <v>490326868.06999999</v>
      </c>
      <c r="E29" s="96"/>
      <c r="F29" s="115">
        <f>'FORMATO 6 '!$Q$29</f>
        <v>10438283.83</v>
      </c>
      <c r="G29" s="82">
        <f t="shared" ref="G29" si="11">G27+1</f>
        <v>24</v>
      </c>
      <c r="H29" s="80" t="s">
        <v>30</v>
      </c>
      <c r="I29" s="77"/>
      <c r="J29" s="114">
        <v>1000000000</v>
      </c>
      <c r="K29" s="77"/>
      <c r="L29" s="115">
        <f>'FORMATO 6 '!$Q$61</f>
        <v>20561599.920000002</v>
      </c>
    </row>
    <row r="30" spans="1:12" ht="15.75" customHeight="1" x14ac:dyDescent="0.25">
      <c r="A30" s="82"/>
      <c r="B30" s="80"/>
      <c r="C30" s="77"/>
      <c r="D30" s="117"/>
      <c r="E30" s="96"/>
      <c r="F30" s="115"/>
      <c r="G30" s="82"/>
      <c r="H30" s="80"/>
      <c r="I30" s="77"/>
      <c r="J30" s="114"/>
      <c r="K30" s="77"/>
      <c r="L30" s="115"/>
    </row>
    <row r="31" spans="1:12" ht="15" customHeight="1" x14ac:dyDescent="0.25">
      <c r="A31" s="82">
        <f t="shared" ref="A31" si="12">A29+1</f>
        <v>9</v>
      </c>
      <c r="B31" s="83" t="s">
        <v>7</v>
      </c>
      <c r="C31" s="77"/>
      <c r="D31" s="116">
        <v>949001040.55999994</v>
      </c>
      <c r="E31" s="96"/>
      <c r="F31" s="115">
        <f>'FORMATO 6 '!$Q$31</f>
        <v>19376822.75</v>
      </c>
      <c r="G31" s="82">
        <f t="shared" ref="G31" si="13">G29+1</f>
        <v>25</v>
      </c>
      <c r="H31" s="80" t="s">
        <v>30</v>
      </c>
      <c r="I31" s="77"/>
      <c r="J31" s="117">
        <v>300000000</v>
      </c>
      <c r="K31" s="77"/>
      <c r="L31" s="115">
        <f>'FORMATO 6 '!$Q$63</f>
        <v>6340333.3399999999</v>
      </c>
    </row>
    <row r="32" spans="1:12" ht="15" customHeight="1" x14ac:dyDescent="0.25">
      <c r="A32" s="82"/>
      <c r="B32" s="83"/>
      <c r="C32" s="77"/>
      <c r="D32" s="116"/>
      <c r="E32" s="96"/>
      <c r="F32" s="115"/>
      <c r="G32" s="82"/>
      <c r="H32" s="80"/>
      <c r="I32" s="77"/>
      <c r="J32" s="117"/>
      <c r="K32" s="77"/>
      <c r="L32" s="115"/>
    </row>
    <row r="33" spans="1:12" ht="15.75" customHeight="1" x14ac:dyDescent="0.25">
      <c r="A33" s="82">
        <f t="shared" ref="A33" si="14">A31+1</f>
        <v>10</v>
      </c>
      <c r="B33" s="83" t="s">
        <v>10</v>
      </c>
      <c r="C33" s="77"/>
      <c r="D33" s="114">
        <v>100000000</v>
      </c>
      <c r="E33" s="96"/>
      <c r="F33" s="115">
        <f>'FORMATO 6 '!$Q$33</f>
        <v>660337.54</v>
      </c>
      <c r="G33" s="82">
        <f t="shared" ref="G33" si="15">G31+1</f>
        <v>26</v>
      </c>
      <c r="H33" s="80" t="s">
        <v>30</v>
      </c>
      <c r="I33" s="77"/>
      <c r="J33" s="116">
        <v>299888355</v>
      </c>
      <c r="K33" s="77"/>
      <c r="L33" s="115">
        <f>'FORMATO 6 '!$Q$65</f>
        <v>6259344.0300000003</v>
      </c>
    </row>
    <row r="34" spans="1:12" ht="15.75" customHeight="1" x14ac:dyDescent="0.25">
      <c r="A34" s="82"/>
      <c r="B34" s="83"/>
      <c r="C34" s="77"/>
      <c r="D34" s="114"/>
      <c r="E34" s="96"/>
      <c r="F34" s="115"/>
      <c r="G34" s="82"/>
      <c r="H34" s="80"/>
      <c r="I34" s="77"/>
      <c r="J34" s="116"/>
      <c r="K34" s="77"/>
      <c r="L34" s="115"/>
    </row>
    <row r="35" spans="1:12" ht="15" customHeight="1" x14ac:dyDescent="0.25">
      <c r="A35" s="82">
        <f t="shared" ref="A35" si="16">A33+1</f>
        <v>11</v>
      </c>
      <c r="B35" s="83" t="s">
        <v>11</v>
      </c>
      <c r="C35" s="77"/>
      <c r="D35" s="114">
        <v>500000000</v>
      </c>
      <c r="E35" s="96"/>
      <c r="F35" s="115">
        <f>'FORMATO 6 '!$Q$35</f>
        <v>10515499.629999999</v>
      </c>
      <c r="G35" s="82">
        <f t="shared" ref="G35:G43" si="17">G33+1</f>
        <v>27</v>
      </c>
      <c r="H35" s="80" t="s">
        <v>30</v>
      </c>
      <c r="I35" s="77"/>
      <c r="J35" s="114">
        <v>223786059</v>
      </c>
      <c r="K35" s="77"/>
      <c r="L35" s="115">
        <f>'FORMATO 6 '!$Q$67</f>
        <v>4219193.16</v>
      </c>
    </row>
    <row r="36" spans="1:12" ht="15" customHeight="1" x14ac:dyDescent="0.25">
      <c r="A36" s="82"/>
      <c r="B36" s="83"/>
      <c r="C36" s="77"/>
      <c r="D36" s="114"/>
      <c r="E36" s="96"/>
      <c r="F36" s="115"/>
      <c r="G36" s="82"/>
      <c r="H36" s="80"/>
      <c r="I36" s="77"/>
      <c r="J36" s="114"/>
      <c r="K36" s="77"/>
      <c r="L36" s="115"/>
    </row>
    <row r="37" spans="1:12" ht="15" customHeight="1" x14ac:dyDescent="0.25">
      <c r="A37" s="82">
        <f t="shared" ref="A37" si="18">A35+1</f>
        <v>12</v>
      </c>
      <c r="B37" s="83" t="s">
        <v>7</v>
      </c>
      <c r="C37" s="77"/>
      <c r="D37" s="114">
        <v>1400000000</v>
      </c>
      <c r="E37" s="96"/>
      <c r="F37" s="115">
        <f>'FORMATO 6 '!$Q$37</f>
        <v>30331597.829999998</v>
      </c>
      <c r="G37" s="82">
        <f t="shared" si="17"/>
        <v>28</v>
      </c>
      <c r="H37" s="80" t="s">
        <v>30</v>
      </c>
      <c r="I37" s="77"/>
      <c r="J37" s="114">
        <v>500379494</v>
      </c>
      <c r="K37" s="77"/>
      <c r="L37" s="115">
        <f>'FORMATO 6 '!$Q$69</f>
        <v>10262225.370000001</v>
      </c>
    </row>
    <row r="38" spans="1:12" ht="15" customHeight="1" x14ac:dyDescent="0.25">
      <c r="A38" s="82"/>
      <c r="B38" s="83"/>
      <c r="C38" s="77"/>
      <c r="D38" s="114"/>
      <c r="E38" s="96"/>
      <c r="F38" s="115"/>
      <c r="G38" s="82"/>
      <c r="H38" s="80"/>
      <c r="I38" s="77"/>
      <c r="J38" s="114"/>
      <c r="K38" s="77"/>
      <c r="L38" s="115"/>
    </row>
    <row r="39" spans="1:12" ht="15" customHeight="1" x14ac:dyDescent="0.25">
      <c r="A39" s="82">
        <f t="shared" ref="A39" si="19">A37+1</f>
        <v>13</v>
      </c>
      <c r="B39" s="83" t="s">
        <v>7</v>
      </c>
      <c r="C39" s="77"/>
      <c r="D39" s="114">
        <v>610000000</v>
      </c>
      <c r="E39" s="96"/>
      <c r="F39" s="115">
        <f>'FORMATO 6 '!$Q$39</f>
        <v>13499997.82</v>
      </c>
      <c r="G39" s="82">
        <f t="shared" si="17"/>
        <v>29</v>
      </c>
      <c r="H39" s="80" t="s">
        <v>30</v>
      </c>
      <c r="I39" s="77"/>
      <c r="J39" s="114">
        <v>86788886</v>
      </c>
      <c r="K39" s="77"/>
      <c r="L39" s="115">
        <f>'FORMATO 6 '!$Q$71</f>
        <v>1882663.2799999998</v>
      </c>
    </row>
    <row r="40" spans="1:12" ht="15" customHeight="1" x14ac:dyDescent="0.25">
      <c r="A40" s="82"/>
      <c r="B40" s="83"/>
      <c r="C40" s="77"/>
      <c r="D40" s="114"/>
      <c r="E40" s="96"/>
      <c r="F40" s="115"/>
      <c r="G40" s="82"/>
      <c r="H40" s="80"/>
      <c r="I40" s="77"/>
      <c r="J40" s="114"/>
      <c r="K40" s="77"/>
      <c r="L40" s="115"/>
    </row>
    <row r="41" spans="1:12" ht="15" customHeight="1" x14ac:dyDescent="0.25">
      <c r="A41" s="82">
        <f t="shared" ref="A41:A45" si="20">A39+1</f>
        <v>14</v>
      </c>
      <c r="B41" s="83" t="s">
        <v>8</v>
      </c>
      <c r="C41" s="77"/>
      <c r="D41" s="114">
        <v>1355000000</v>
      </c>
      <c r="E41" s="96"/>
      <c r="F41" s="115">
        <f>'FORMATO 6 '!$Q$41</f>
        <v>29289095.460000001</v>
      </c>
      <c r="G41" s="82">
        <f t="shared" si="17"/>
        <v>30</v>
      </c>
      <c r="H41" s="80" t="s">
        <v>30</v>
      </c>
      <c r="I41" s="77"/>
      <c r="J41" s="114">
        <v>56998668</v>
      </c>
      <c r="K41" s="77"/>
      <c r="L41" s="115">
        <f>'FORMATO 6 '!$Q$73</f>
        <v>1257946.6599999999</v>
      </c>
    </row>
    <row r="42" spans="1:12" ht="15" customHeight="1" x14ac:dyDescent="0.25">
      <c r="A42" s="82"/>
      <c r="B42" s="83"/>
      <c r="C42" s="77"/>
      <c r="D42" s="114"/>
      <c r="E42" s="96"/>
      <c r="F42" s="115"/>
      <c r="G42" s="82"/>
      <c r="H42" s="80"/>
      <c r="I42" s="77"/>
      <c r="J42" s="114"/>
      <c r="K42" s="77"/>
      <c r="L42" s="115"/>
    </row>
    <row r="43" spans="1:12" ht="15" customHeight="1" x14ac:dyDescent="0.25">
      <c r="A43" s="82">
        <f t="shared" si="20"/>
        <v>15</v>
      </c>
      <c r="B43" s="83" t="s">
        <v>82</v>
      </c>
      <c r="C43" s="77"/>
      <c r="D43" s="114">
        <v>535000000</v>
      </c>
      <c r="E43" s="96"/>
      <c r="F43" s="115">
        <f>'FORMATO 6 '!$Q$43</f>
        <v>11627658.24</v>
      </c>
      <c r="G43" s="82">
        <f t="shared" si="17"/>
        <v>31</v>
      </c>
      <c r="H43" s="80" t="s">
        <v>30</v>
      </c>
      <c r="I43" s="77"/>
      <c r="J43" s="114">
        <v>420000000</v>
      </c>
      <c r="K43" s="77"/>
      <c r="L43" s="115">
        <f>'FORMATO 6 '!$Q$75</f>
        <v>8693530.5899999999</v>
      </c>
    </row>
    <row r="44" spans="1:12" ht="15" customHeight="1" x14ac:dyDescent="0.25">
      <c r="A44" s="82"/>
      <c r="B44" s="83"/>
      <c r="C44" s="77"/>
      <c r="D44" s="114"/>
      <c r="E44" s="96"/>
      <c r="F44" s="115"/>
      <c r="G44" s="82"/>
      <c r="H44" s="80"/>
      <c r="I44" s="77"/>
      <c r="J44" s="114"/>
      <c r="K44" s="77"/>
      <c r="L44" s="115"/>
    </row>
    <row r="45" spans="1:12" ht="15" customHeight="1" x14ac:dyDescent="0.25">
      <c r="A45" s="82">
        <f t="shared" si="20"/>
        <v>16</v>
      </c>
      <c r="B45" s="83" t="s">
        <v>9</v>
      </c>
      <c r="C45" s="77"/>
      <c r="D45" s="114">
        <v>735000000</v>
      </c>
      <c r="E45" s="96"/>
      <c r="F45" s="115">
        <f>'FORMATO 6 '!$Q$45</f>
        <v>15671150.93</v>
      </c>
      <c r="L45" s="28"/>
    </row>
    <row r="46" spans="1:12" ht="15" customHeight="1" x14ac:dyDescent="0.25">
      <c r="A46" s="82"/>
      <c r="B46" s="83"/>
      <c r="C46" s="77"/>
      <c r="D46" s="114"/>
      <c r="E46" s="96"/>
      <c r="F46" s="115"/>
      <c r="L46" s="28"/>
    </row>
    <row r="47" spans="1:12" ht="15" customHeight="1" x14ac:dyDescent="0.25">
      <c r="F47" s="28"/>
      <c r="L47" s="28"/>
    </row>
    <row r="48" spans="1:12" ht="15" customHeight="1" x14ac:dyDescent="0.25">
      <c r="A48" s="103" t="s">
        <v>52</v>
      </c>
      <c r="B48" s="103"/>
      <c r="C48" s="103"/>
      <c r="D48" s="103"/>
      <c r="E48" s="104">
        <f>SUM(F15:F46)</f>
        <v>225732480.95000002</v>
      </c>
      <c r="F48" s="104"/>
      <c r="H48" s="103" t="s">
        <v>53</v>
      </c>
      <c r="I48" s="103"/>
      <c r="J48" s="103"/>
      <c r="K48" s="100">
        <f>SUM(L15:L47)</f>
        <v>203716086.31</v>
      </c>
      <c r="L48" s="100"/>
    </row>
    <row r="49" spans="1:12" ht="15" customHeight="1" x14ac:dyDescent="0.25">
      <c r="A49" s="103"/>
      <c r="B49" s="103"/>
      <c r="C49" s="103"/>
      <c r="D49" s="103"/>
      <c r="E49" s="104"/>
      <c r="F49" s="104"/>
      <c r="H49" s="103"/>
      <c r="I49" s="103"/>
      <c r="J49" s="103"/>
      <c r="K49" s="100"/>
      <c r="L49" s="100"/>
    </row>
    <row r="50" spans="1:12" ht="15" customHeight="1" x14ac:dyDescent="0.25">
      <c r="A50" s="10"/>
      <c r="B50" s="10"/>
      <c r="C50" s="10"/>
      <c r="D50" s="10"/>
      <c r="E50" s="10"/>
      <c r="F50" s="10"/>
      <c r="G50" s="10"/>
    </row>
    <row r="51" spans="1:12" ht="15" customHeight="1" x14ac:dyDescent="0.25">
      <c r="A51" s="101" t="s">
        <v>57</v>
      </c>
      <c r="B51" s="101"/>
      <c r="C51" s="101"/>
      <c r="D51" s="101"/>
      <c r="E51" s="101"/>
      <c r="F51" s="101"/>
      <c r="G51" s="101"/>
      <c r="H51" s="101"/>
      <c r="I51" s="101"/>
      <c r="J51" s="101"/>
      <c r="K51" s="102">
        <f>K48+E48</f>
        <v>429448567.25999999</v>
      </c>
      <c r="L51" s="102"/>
    </row>
    <row r="52" spans="1:12" ht="15" customHeight="1" x14ac:dyDescent="0.25">
      <c r="A52" s="101"/>
      <c r="B52" s="101"/>
      <c r="C52" s="101"/>
      <c r="D52" s="101"/>
      <c r="E52" s="101"/>
      <c r="F52" s="101"/>
      <c r="G52" s="101"/>
      <c r="H52" s="101"/>
      <c r="I52" s="101"/>
      <c r="J52" s="101"/>
      <c r="K52" s="102"/>
      <c r="L52" s="102"/>
    </row>
  </sheetData>
  <mergeCells count="193">
    <mergeCell ref="J31:J32"/>
    <mergeCell ref="J33:J34"/>
    <mergeCell ref="H35:H36"/>
    <mergeCell ref="I35:I36"/>
    <mergeCell ref="J35:J36"/>
    <mergeCell ref="G41:G42"/>
    <mergeCell ref="L37:L38"/>
    <mergeCell ref="L39:L40"/>
    <mergeCell ref="K37:K38"/>
    <mergeCell ref="K39:K40"/>
    <mergeCell ref="I39:I40"/>
    <mergeCell ref="I41:I42"/>
    <mergeCell ref="K31:K32"/>
    <mergeCell ref="L31:L32"/>
    <mergeCell ref="G37:G38"/>
    <mergeCell ref="G39:G40"/>
    <mergeCell ref="H39:H40"/>
    <mergeCell ref="H41:H42"/>
    <mergeCell ref="J39:J40"/>
    <mergeCell ref="J41:J42"/>
    <mergeCell ref="K33:K34"/>
    <mergeCell ref="L33:L34"/>
    <mergeCell ref="L35:L36"/>
    <mergeCell ref="L41:L42"/>
    <mergeCell ref="G11:G14"/>
    <mergeCell ref="A15:A16"/>
    <mergeCell ref="B15:B16"/>
    <mergeCell ref="C15:C16"/>
    <mergeCell ref="D15:D16"/>
    <mergeCell ref="E15:E16"/>
    <mergeCell ref="F15:F16"/>
    <mergeCell ref="G15:G16"/>
    <mergeCell ref="H15:H16"/>
    <mergeCell ref="I15:I16"/>
    <mergeCell ref="J15:J16"/>
    <mergeCell ref="K15:K16"/>
    <mergeCell ref="L15:L16"/>
    <mergeCell ref="A17:A18"/>
    <mergeCell ref="B17:B18"/>
    <mergeCell ref="C17:C18"/>
    <mergeCell ref="D17:D18"/>
    <mergeCell ref="E17:E18"/>
    <mergeCell ref="L17:L18"/>
    <mergeCell ref="F17:F18"/>
    <mergeCell ref="G17:G18"/>
    <mergeCell ref="H17:H18"/>
    <mergeCell ref="I17:I18"/>
    <mergeCell ref="J17:J18"/>
    <mergeCell ref="K17:K18"/>
    <mergeCell ref="J19:J20"/>
    <mergeCell ref="K19:K20"/>
    <mergeCell ref="L19:L20"/>
    <mergeCell ref="J21:J22"/>
    <mergeCell ref="K21:K22"/>
    <mergeCell ref="L21:L22"/>
    <mergeCell ref="A19:A20"/>
    <mergeCell ref="B19:B20"/>
    <mergeCell ref="C19:C20"/>
    <mergeCell ref="D19:D20"/>
    <mergeCell ref="E19:E20"/>
    <mergeCell ref="F19:F20"/>
    <mergeCell ref="G19:G20"/>
    <mergeCell ref="H19:H20"/>
    <mergeCell ref="I19:I20"/>
    <mergeCell ref="A21:A22"/>
    <mergeCell ref="B21:B22"/>
    <mergeCell ref="C21:C22"/>
    <mergeCell ref="D21:D22"/>
    <mergeCell ref="E21:E22"/>
    <mergeCell ref="F21:F22"/>
    <mergeCell ref="G21:G22"/>
    <mergeCell ref="H21:H22"/>
    <mergeCell ref="I21:I22"/>
    <mergeCell ref="A23:A24"/>
    <mergeCell ref="B23:B24"/>
    <mergeCell ref="C23:C24"/>
    <mergeCell ref="D23:D24"/>
    <mergeCell ref="E23:E24"/>
    <mergeCell ref="L23:L24"/>
    <mergeCell ref="A25:A26"/>
    <mergeCell ref="B25:B26"/>
    <mergeCell ref="C25:C26"/>
    <mergeCell ref="D25:D26"/>
    <mergeCell ref="E25:E26"/>
    <mergeCell ref="F25:F26"/>
    <mergeCell ref="G25:G26"/>
    <mergeCell ref="H25:H26"/>
    <mergeCell ref="I25:I26"/>
    <mergeCell ref="F23:F24"/>
    <mergeCell ref="G23:G24"/>
    <mergeCell ref="H23:H24"/>
    <mergeCell ref="I23:I24"/>
    <mergeCell ref="J23:J24"/>
    <mergeCell ref="K23:K24"/>
    <mergeCell ref="J25:J26"/>
    <mergeCell ref="K25:K26"/>
    <mergeCell ref="L25:L26"/>
    <mergeCell ref="K27:K28"/>
    <mergeCell ref="L27:L28"/>
    <mergeCell ref="A29:A30"/>
    <mergeCell ref="B29:B30"/>
    <mergeCell ref="C29:C30"/>
    <mergeCell ref="D29:D30"/>
    <mergeCell ref="E29:E30"/>
    <mergeCell ref="L29:L30"/>
    <mergeCell ref="F29:F30"/>
    <mergeCell ref="G29:G30"/>
    <mergeCell ref="K29:K30"/>
    <mergeCell ref="A27:A28"/>
    <mergeCell ref="B27:B28"/>
    <mergeCell ref="C27:C28"/>
    <mergeCell ref="D27:D28"/>
    <mergeCell ref="E27:E28"/>
    <mergeCell ref="F27:F28"/>
    <mergeCell ref="G27:G28"/>
    <mergeCell ref="H29:H30"/>
    <mergeCell ref="I29:I30"/>
    <mergeCell ref="H27:H28"/>
    <mergeCell ref="I27:I28"/>
    <mergeCell ref="J27:J28"/>
    <mergeCell ref="J29:J30"/>
    <mergeCell ref="F31:F32"/>
    <mergeCell ref="G31:G32"/>
    <mergeCell ref="H33:H34"/>
    <mergeCell ref="I33:I34"/>
    <mergeCell ref="A33:A34"/>
    <mergeCell ref="B33:B34"/>
    <mergeCell ref="C33:C34"/>
    <mergeCell ref="D33:D34"/>
    <mergeCell ref="E33:E34"/>
    <mergeCell ref="F33:F34"/>
    <mergeCell ref="G33:G34"/>
    <mergeCell ref="H31:H32"/>
    <mergeCell ref="I31:I32"/>
    <mergeCell ref="A31:A32"/>
    <mergeCell ref="B31:B32"/>
    <mergeCell ref="C31:C32"/>
    <mergeCell ref="D31:D32"/>
    <mergeCell ref="E31:E32"/>
    <mergeCell ref="I37:I38"/>
    <mergeCell ref="J37:J38"/>
    <mergeCell ref="K35:K36"/>
    <mergeCell ref="A35:A36"/>
    <mergeCell ref="B35:B36"/>
    <mergeCell ref="C35:C36"/>
    <mergeCell ref="D35:D36"/>
    <mergeCell ref="E35:E36"/>
    <mergeCell ref="F39:F40"/>
    <mergeCell ref="A37:A38"/>
    <mergeCell ref="B37:B38"/>
    <mergeCell ref="C37:C38"/>
    <mergeCell ref="D37:D38"/>
    <mergeCell ref="E37:E38"/>
    <mergeCell ref="F37:F38"/>
    <mergeCell ref="F35:F36"/>
    <mergeCell ref="G35:G36"/>
    <mergeCell ref="H37:H38"/>
    <mergeCell ref="K43:K44"/>
    <mergeCell ref="L43:L44"/>
    <mergeCell ref="K41:K42"/>
    <mergeCell ref="A48:D49"/>
    <mergeCell ref="E48:F49"/>
    <mergeCell ref="H48:J49"/>
    <mergeCell ref="K48:L49"/>
    <mergeCell ref="A39:A40"/>
    <mergeCell ref="B39:B40"/>
    <mergeCell ref="C39:C40"/>
    <mergeCell ref="D39:D40"/>
    <mergeCell ref="E39:E40"/>
    <mergeCell ref="A51:J52"/>
    <mergeCell ref="K51:L52"/>
    <mergeCell ref="A41:A42"/>
    <mergeCell ref="B41:B42"/>
    <mergeCell ref="C41:C42"/>
    <mergeCell ref="D41:D42"/>
    <mergeCell ref="E41:E42"/>
    <mergeCell ref="F41:F42"/>
    <mergeCell ref="A43:A44"/>
    <mergeCell ref="A45:A46"/>
    <mergeCell ref="B43:B44"/>
    <mergeCell ref="B45:B46"/>
    <mergeCell ref="C43:C44"/>
    <mergeCell ref="C45:C46"/>
    <mergeCell ref="D43:D44"/>
    <mergeCell ref="D45:D46"/>
    <mergeCell ref="E43:E44"/>
    <mergeCell ref="E45:E46"/>
    <mergeCell ref="F43:F44"/>
    <mergeCell ref="F45:F46"/>
    <mergeCell ref="G43:G44"/>
    <mergeCell ref="H43:H44"/>
    <mergeCell ref="I43:I44"/>
    <mergeCell ref="J43:J4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B41"/>
  <sheetViews>
    <sheetView zoomScale="110" zoomScaleNormal="110" workbookViewId="0">
      <selection activeCell="I29" sqref="I29:I30"/>
    </sheetView>
  </sheetViews>
  <sheetFormatPr baseColWidth="10" defaultRowHeight="15" x14ac:dyDescent="0.25"/>
  <cols>
    <col min="1" max="1" width="4.42578125" customWidth="1"/>
    <col min="2" max="2" width="17.5703125" customWidth="1"/>
    <col min="3" max="3" width="2.5703125" customWidth="1"/>
    <col min="4" max="4" width="17.85546875" customWidth="1"/>
    <col min="5" max="5" width="3" customWidth="1"/>
    <col min="6" max="6" width="20.85546875" customWidth="1"/>
    <col min="7" max="7" width="2.28515625" customWidth="1"/>
    <col min="8" max="8" width="18.28515625" customWidth="1"/>
    <col min="9" max="9" width="22.85546875" customWidth="1"/>
    <col min="10" max="10" width="3" customWidth="1"/>
    <col min="11" max="11" width="17.140625" customWidth="1"/>
    <col min="12" max="12" width="3.5703125" customWidth="1"/>
    <col min="13" max="13" width="32" customWidth="1"/>
  </cols>
  <sheetData>
    <row r="11" spans="1:19" ht="8.25" customHeight="1" x14ac:dyDescent="0.25"/>
    <row r="12" spans="1:19" ht="4.5" customHeight="1" x14ac:dyDescent="0.25">
      <c r="A12" s="1"/>
      <c r="B12" s="1"/>
      <c r="C12" s="1"/>
      <c r="D12" s="1"/>
      <c r="E12" s="1"/>
      <c r="F12" s="1"/>
      <c r="G12" s="1"/>
      <c r="H12" s="1"/>
      <c r="I12" s="1"/>
      <c r="J12" s="1"/>
      <c r="K12" s="1"/>
      <c r="L12" s="1"/>
      <c r="M12" s="8"/>
      <c r="N12" s="8"/>
      <c r="O12" s="8"/>
      <c r="P12" s="8"/>
      <c r="Q12" s="8"/>
      <c r="R12" s="8"/>
      <c r="S12" s="8"/>
    </row>
    <row r="13" spans="1:19" ht="47.25" customHeight="1" x14ac:dyDescent="0.25">
      <c r="A13" s="1"/>
      <c r="B13" s="38" t="s">
        <v>99</v>
      </c>
      <c r="C13" s="1"/>
      <c r="D13" s="39" t="s">
        <v>100</v>
      </c>
      <c r="E13" s="1"/>
      <c r="F13" s="38" t="s">
        <v>102</v>
      </c>
      <c r="G13" s="39"/>
      <c r="H13" s="38" t="s">
        <v>111</v>
      </c>
      <c r="I13" s="38" t="s">
        <v>112</v>
      </c>
      <c r="J13" s="39"/>
      <c r="K13" s="38" t="s">
        <v>55</v>
      </c>
      <c r="L13" s="39"/>
      <c r="M13" s="8"/>
      <c r="N13" s="8"/>
      <c r="O13" s="8"/>
      <c r="P13" s="8"/>
      <c r="Q13" s="8"/>
      <c r="R13" s="8"/>
      <c r="S13" s="8"/>
    </row>
    <row r="14" spans="1:19" x14ac:dyDescent="0.25">
      <c r="A14" s="1"/>
      <c r="B14" s="1"/>
      <c r="C14" s="1"/>
      <c r="D14" s="1"/>
      <c r="E14" s="1"/>
      <c r="F14" s="1"/>
      <c r="G14" s="1"/>
      <c r="H14" s="1"/>
      <c r="I14" s="1"/>
      <c r="J14" s="1"/>
      <c r="K14" s="1"/>
      <c r="L14" s="1"/>
      <c r="M14" s="8"/>
      <c r="N14" s="8"/>
      <c r="O14" s="8"/>
      <c r="P14" s="8"/>
      <c r="Q14" s="8"/>
      <c r="R14" s="8"/>
      <c r="S14" s="8"/>
    </row>
    <row r="15" spans="1:19" x14ac:dyDescent="0.25">
      <c r="A15" s="82">
        <v>1</v>
      </c>
      <c r="B15" s="124" t="s">
        <v>6</v>
      </c>
      <c r="C15" s="77"/>
      <c r="D15" s="124" t="s">
        <v>103</v>
      </c>
      <c r="E15" s="77"/>
      <c r="F15" s="122">
        <v>10100000</v>
      </c>
      <c r="G15" s="77"/>
      <c r="H15" s="122">
        <f>[1]MARZO!$G$350</f>
        <v>4040000</v>
      </c>
      <c r="I15" s="123">
        <f>H15-K15</f>
        <v>4040000</v>
      </c>
      <c r="J15" s="77"/>
      <c r="K15" s="122">
        <v>0</v>
      </c>
      <c r="L15" s="77"/>
      <c r="M15" s="27"/>
    </row>
    <row r="16" spans="1:19" x14ac:dyDescent="0.25">
      <c r="A16" s="82"/>
      <c r="B16" s="124"/>
      <c r="C16" s="77"/>
      <c r="D16" s="124"/>
      <c r="E16" s="77"/>
      <c r="F16" s="122"/>
      <c r="G16" s="77"/>
      <c r="H16" s="122"/>
      <c r="I16" s="123"/>
      <c r="J16" s="77"/>
      <c r="K16" s="122"/>
      <c r="L16" s="77"/>
      <c r="M16" s="27"/>
    </row>
    <row r="17" spans="1:13" x14ac:dyDescent="0.25">
      <c r="A17" s="82">
        <f>A15+1</f>
        <v>2</v>
      </c>
      <c r="B17" s="124" t="s">
        <v>6</v>
      </c>
      <c r="C17" s="77"/>
      <c r="D17" s="124" t="s">
        <v>104</v>
      </c>
      <c r="E17" s="77"/>
      <c r="F17" s="122">
        <v>3598556</v>
      </c>
      <c r="G17" s="77"/>
      <c r="H17" s="122">
        <v>0</v>
      </c>
      <c r="I17" s="123">
        <f>H17-K17</f>
        <v>0</v>
      </c>
      <c r="J17" s="77"/>
      <c r="K17" s="122">
        <v>0</v>
      </c>
      <c r="L17" s="77"/>
      <c r="M17" s="28"/>
    </row>
    <row r="18" spans="1:13" x14ac:dyDescent="0.25">
      <c r="A18" s="82"/>
      <c r="B18" s="124"/>
      <c r="C18" s="77"/>
      <c r="D18" s="124"/>
      <c r="E18" s="77"/>
      <c r="F18" s="122"/>
      <c r="G18" s="77"/>
      <c r="H18" s="122"/>
      <c r="I18" s="123"/>
      <c r="J18" s="77"/>
      <c r="K18" s="122"/>
      <c r="L18" s="77"/>
      <c r="M18" s="28"/>
    </row>
    <row r="19" spans="1:13" ht="15" customHeight="1" x14ac:dyDescent="0.25">
      <c r="A19" s="82">
        <f t="shared" ref="A19" si="0">A17+1</f>
        <v>3</v>
      </c>
      <c r="B19" s="124" t="s">
        <v>7</v>
      </c>
      <c r="C19" s="77"/>
      <c r="D19" s="124" t="s">
        <v>105</v>
      </c>
      <c r="E19" s="77"/>
      <c r="F19" s="122">
        <v>150000000</v>
      </c>
      <c r="G19" s="77"/>
      <c r="H19" s="122">
        <v>0</v>
      </c>
      <c r="I19" s="123">
        <f>H19-K19</f>
        <v>0</v>
      </c>
      <c r="J19" s="77"/>
      <c r="K19" s="122">
        <v>0</v>
      </c>
      <c r="L19" s="77"/>
      <c r="M19" s="28"/>
    </row>
    <row r="20" spans="1:13" ht="15" customHeight="1" x14ac:dyDescent="0.25">
      <c r="A20" s="82"/>
      <c r="B20" s="124"/>
      <c r="C20" s="77"/>
      <c r="D20" s="124"/>
      <c r="E20" s="77"/>
      <c r="F20" s="122"/>
      <c r="G20" s="77"/>
      <c r="H20" s="122"/>
      <c r="I20" s="123"/>
      <c r="J20" s="77"/>
      <c r="K20" s="122"/>
      <c r="L20" s="77"/>
    </row>
    <row r="21" spans="1:13" ht="15" customHeight="1" x14ac:dyDescent="0.25">
      <c r="A21" s="82">
        <f t="shared" ref="A21" si="1">A19+1</f>
        <v>4</v>
      </c>
      <c r="B21" s="124" t="s">
        <v>8</v>
      </c>
      <c r="C21" s="77"/>
      <c r="D21" s="124" t="s">
        <v>105</v>
      </c>
      <c r="E21" s="77"/>
      <c r="F21" s="122">
        <v>100000000</v>
      </c>
      <c r="G21" s="77"/>
      <c r="H21" s="122">
        <f>[1]MARZO!$G$353</f>
        <v>33333333.360000014</v>
      </c>
      <c r="I21" s="123">
        <f>H21-K21</f>
        <v>33333333.360000014</v>
      </c>
      <c r="J21" s="77"/>
      <c r="K21" s="122">
        <v>0</v>
      </c>
      <c r="L21" s="77"/>
      <c r="M21" s="28"/>
    </row>
    <row r="22" spans="1:13" ht="15" customHeight="1" x14ac:dyDescent="0.25">
      <c r="A22" s="82"/>
      <c r="B22" s="124"/>
      <c r="C22" s="77"/>
      <c r="D22" s="124"/>
      <c r="E22" s="77"/>
      <c r="F22" s="122"/>
      <c r="G22" s="77"/>
      <c r="H22" s="122"/>
      <c r="I22" s="123"/>
      <c r="J22" s="77"/>
      <c r="K22" s="122"/>
      <c r="L22" s="77"/>
    </row>
    <row r="23" spans="1:13" ht="15" customHeight="1" x14ac:dyDescent="0.25">
      <c r="A23" s="82">
        <f t="shared" ref="A23:A29" si="2">A21+1</f>
        <v>5</v>
      </c>
      <c r="B23" s="124" t="s">
        <v>7</v>
      </c>
      <c r="C23" s="77"/>
      <c r="D23" s="124" t="s">
        <v>105</v>
      </c>
      <c r="E23" s="77"/>
      <c r="F23" s="122">
        <v>150000000</v>
      </c>
      <c r="G23" s="77"/>
      <c r="H23" s="122">
        <f>[1]MARZO!$G$354</f>
        <v>100000000</v>
      </c>
      <c r="I23" s="123">
        <f>H23-K23</f>
        <v>100000000</v>
      </c>
      <c r="J23" s="77"/>
      <c r="K23" s="122">
        <v>0</v>
      </c>
      <c r="L23" s="77"/>
    </row>
    <row r="24" spans="1:13" ht="15" customHeight="1" x14ac:dyDescent="0.25">
      <c r="A24" s="82"/>
      <c r="B24" s="124"/>
      <c r="C24" s="77"/>
      <c r="D24" s="124"/>
      <c r="E24" s="77"/>
      <c r="F24" s="122"/>
      <c r="G24" s="77"/>
      <c r="H24" s="122"/>
      <c r="I24" s="123"/>
      <c r="J24" s="77"/>
      <c r="K24" s="122"/>
      <c r="L24" s="77"/>
    </row>
    <row r="25" spans="1:13" ht="15" customHeight="1" x14ac:dyDescent="0.25">
      <c r="A25" s="82">
        <f t="shared" si="2"/>
        <v>6</v>
      </c>
      <c r="B25" s="124" t="s">
        <v>8</v>
      </c>
      <c r="C25" s="124"/>
      <c r="D25" s="124" t="s">
        <v>105</v>
      </c>
      <c r="E25" s="124"/>
      <c r="F25" s="122">
        <v>40000000</v>
      </c>
      <c r="G25" s="124"/>
      <c r="H25" s="122">
        <f>[1]MARZO!$G$352</f>
        <v>26666666.659999996</v>
      </c>
      <c r="I25" s="123">
        <f>H25-K25</f>
        <v>26666666.659999996</v>
      </c>
      <c r="J25" s="124"/>
      <c r="K25" s="122">
        <v>0</v>
      </c>
      <c r="L25" s="44"/>
    </row>
    <row r="26" spans="1:13" ht="15" customHeight="1" x14ac:dyDescent="0.25">
      <c r="A26" s="82"/>
      <c r="B26" s="124"/>
      <c r="C26" s="124"/>
      <c r="D26" s="124"/>
      <c r="E26" s="124"/>
      <c r="F26" s="122"/>
      <c r="G26" s="124"/>
      <c r="H26" s="122"/>
      <c r="I26" s="123"/>
      <c r="J26" s="124"/>
      <c r="K26" s="122"/>
      <c r="L26" s="44"/>
    </row>
    <row r="27" spans="1:13" ht="15" customHeight="1" x14ac:dyDescent="0.25">
      <c r="A27" s="82">
        <f t="shared" si="2"/>
        <v>7</v>
      </c>
      <c r="B27" s="124" t="s">
        <v>6</v>
      </c>
      <c r="C27" s="77"/>
      <c r="D27" s="124" t="s">
        <v>101</v>
      </c>
      <c r="E27" s="77"/>
      <c r="F27" s="122">
        <v>35000000</v>
      </c>
      <c r="G27" s="77"/>
      <c r="H27" s="122">
        <v>0</v>
      </c>
      <c r="I27" s="123">
        <f>H27-K27</f>
        <v>0</v>
      </c>
      <c r="J27" s="77"/>
      <c r="K27" s="122">
        <v>0</v>
      </c>
      <c r="L27" s="52"/>
    </row>
    <row r="28" spans="1:13" ht="15" customHeight="1" x14ac:dyDescent="0.25">
      <c r="A28" s="82"/>
      <c r="B28" s="124"/>
      <c r="C28" s="77"/>
      <c r="D28" s="124"/>
      <c r="E28" s="77"/>
      <c r="F28" s="122"/>
      <c r="G28" s="77"/>
      <c r="H28" s="122"/>
      <c r="I28" s="123"/>
      <c r="J28" s="77"/>
      <c r="K28" s="122"/>
      <c r="L28" s="52"/>
    </row>
    <row r="29" spans="1:13" ht="15" customHeight="1" x14ac:dyDescent="0.25">
      <c r="A29" s="82">
        <f t="shared" si="2"/>
        <v>8</v>
      </c>
      <c r="B29" s="124" t="s">
        <v>106</v>
      </c>
      <c r="C29" s="124"/>
      <c r="D29" s="124" t="s">
        <v>101</v>
      </c>
      <c r="E29" s="77"/>
      <c r="F29" s="122">
        <v>35000000</v>
      </c>
      <c r="G29" s="77"/>
      <c r="H29" s="122">
        <f>[1]MARZO!$G$355</f>
        <v>17801996</v>
      </c>
      <c r="I29" s="123">
        <f>H29-K29</f>
        <v>17801996</v>
      </c>
      <c r="J29" s="77"/>
      <c r="K29" s="122">
        <v>0</v>
      </c>
      <c r="L29" s="53"/>
    </row>
    <row r="30" spans="1:13" ht="15" customHeight="1" x14ac:dyDescent="0.25">
      <c r="A30" s="82"/>
      <c r="B30" s="124"/>
      <c r="C30" s="124"/>
      <c r="D30" s="124"/>
      <c r="E30" s="77"/>
      <c r="F30" s="122"/>
      <c r="G30" s="77"/>
      <c r="H30" s="122"/>
      <c r="I30" s="123"/>
      <c r="J30" s="77"/>
      <c r="K30" s="122"/>
      <c r="L30" s="53"/>
    </row>
    <row r="31" spans="1:13" x14ac:dyDescent="0.25">
      <c r="A31" s="125" t="s">
        <v>98</v>
      </c>
      <c r="B31" s="125"/>
      <c r="C31" s="125"/>
      <c r="D31" s="125"/>
      <c r="E31" s="125"/>
      <c r="F31" s="126">
        <f>SUM(K15:K30)</f>
        <v>0</v>
      </c>
    </row>
    <row r="32" spans="1:13" x14ac:dyDescent="0.25">
      <c r="A32" s="125"/>
      <c r="B32" s="125"/>
      <c r="C32" s="125"/>
      <c r="D32" s="125"/>
      <c r="E32" s="125"/>
      <c r="F32" s="126"/>
    </row>
    <row r="38" spans="28:28" ht="23.25" x14ac:dyDescent="0.35">
      <c r="AB38" s="17"/>
    </row>
    <row r="39" spans="28:28" ht="23.25" x14ac:dyDescent="0.35">
      <c r="AB39" s="17"/>
    </row>
    <row r="40" spans="28:28" ht="23.25" x14ac:dyDescent="0.35">
      <c r="AB40" s="17"/>
    </row>
    <row r="41" spans="28:28" ht="23.25" x14ac:dyDescent="0.35">
      <c r="AB41" s="17"/>
    </row>
  </sheetData>
  <mergeCells count="94">
    <mergeCell ref="K29:K30"/>
    <mergeCell ref="B25:B26"/>
    <mergeCell ref="C25:C26"/>
    <mergeCell ref="D25:D26"/>
    <mergeCell ref="E25:E26"/>
    <mergeCell ref="F25:F26"/>
    <mergeCell ref="G25:G26"/>
    <mergeCell ref="H25:H26"/>
    <mergeCell ref="I25:I26"/>
    <mergeCell ref="J25:J26"/>
    <mergeCell ref="K25:K26"/>
    <mergeCell ref="B29:B30"/>
    <mergeCell ref="C29:C30"/>
    <mergeCell ref="D29:D30"/>
    <mergeCell ref="E29:E30"/>
    <mergeCell ref="F29:F30"/>
    <mergeCell ref="G29:G30"/>
    <mergeCell ref="H29:H30"/>
    <mergeCell ref="I29:I30"/>
    <mergeCell ref="J29:J30"/>
    <mergeCell ref="A29:A30"/>
    <mergeCell ref="J27:J28"/>
    <mergeCell ref="K27:K28"/>
    <mergeCell ref="J15:J16"/>
    <mergeCell ref="J17:J18"/>
    <mergeCell ref="J19:J20"/>
    <mergeCell ref="L21:L24"/>
    <mergeCell ref="K15:K16"/>
    <mergeCell ref="K17:K18"/>
    <mergeCell ref="K19:K20"/>
    <mergeCell ref="J21:J22"/>
    <mergeCell ref="K21:K22"/>
    <mergeCell ref="L15:L16"/>
    <mergeCell ref="L17:L18"/>
    <mergeCell ref="L19:L20"/>
    <mergeCell ref="A21:A22"/>
    <mergeCell ref="G21:G22"/>
    <mergeCell ref="I21:I22"/>
    <mergeCell ref="G27:G28"/>
    <mergeCell ref="H15:H16"/>
    <mergeCell ref="H17:H18"/>
    <mergeCell ref="H19:H20"/>
    <mergeCell ref="H21:H22"/>
    <mergeCell ref="I15:I16"/>
    <mergeCell ref="G15:G16"/>
    <mergeCell ref="G17:G18"/>
    <mergeCell ref="G19:G20"/>
    <mergeCell ref="I17:I18"/>
    <mergeCell ref="I19:I20"/>
    <mergeCell ref="H27:H28"/>
    <mergeCell ref="A15:A16"/>
    <mergeCell ref="A17:A18"/>
    <mergeCell ref="B15:B16"/>
    <mergeCell ref="D15:D16"/>
    <mergeCell ref="F15:F16"/>
    <mergeCell ref="B17:B18"/>
    <mergeCell ref="D17:D18"/>
    <mergeCell ref="F17:F18"/>
    <mergeCell ref="E15:E16"/>
    <mergeCell ref="E17:E18"/>
    <mergeCell ref="C15:C16"/>
    <mergeCell ref="C17:C18"/>
    <mergeCell ref="B19:B20"/>
    <mergeCell ref="D19:D20"/>
    <mergeCell ref="E21:E22"/>
    <mergeCell ref="F21:F22"/>
    <mergeCell ref="B27:B28"/>
    <mergeCell ref="F23:F24"/>
    <mergeCell ref="I27:I28"/>
    <mergeCell ref="A25:A26"/>
    <mergeCell ref="A31:E32"/>
    <mergeCell ref="F31:F32"/>
    <mergeCell ref="F19:F20"/>
    <mergeCell ref="E19:E20"/>
    <mergeCell ref="C19:C20"/>
    <mergeCell ref="C27:C28"/>
    <mergeCell ref="D27:D28"/>
    <mergeCell ref="E27:E28"/>
    <mergeCell ref="F27:F28"/>
    <mergeCell ref="A23:A24"/>
    <mergeCell ref="B21:B22"/>
    <mergeCell ref="C21:C22"/>
    <mergeCell ref="D21:D22"/>
    <mergeCell ref="A19:A20"/>
    <mergeCell ref="A27:A28"/>
    <mergeCell ref="B23:B24"/>
    <mergeCell ref="C23:C24"/>
    <mergeCell ref="D23:D24"/>
    <mergeCell ref="E23:E24"/>
    <mergeCell ref="G23:G24"/>
    <mergeCell ref="H23:H24"/>
    <mergeCell ref="I23:I24"/>
    <mergeCell ref="J23:J24"/>
    <mergeCell ref="K23:K24"/>
  </mergeCell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Y82"/>
  <sheetViews>
    <sheetView zoomScaleNormal="100" workbookViewId="0">
      <selection activeCell="X81" sqref="X81:Y82"/>
    </sheetView>
  </sheetViews>
  <sheetFormatPr baseColWidth="10" defaultRowHeight="15" x14ac:dyDescent="0.25"/>
  <cols>
    <col min="1" max="1" width="4" customWidth="1"/>
    <col min="2" max="2" width="21.42578125" customWidth="1"/>
    <col min="3" max="3" width="2" customWidth="1"/>
    <col min="4" max="4" width="17.42578125" customWidth="1"/>
    <col min="5" max="5" width="1.42578125" customWidth="1"/>
    <col min="6" max="6" width="18.5703125" customWidth="1"/>
    <col min="7" max="7" width="1" customWidth="1"/>
    <col min="8" max="8" width="24.28515625" customWidth="1"/>
    <col min="9" max="9" width="1.5703125" customWidth="1"/>
    <col min="10" max="10" width="4.140625" customWidth="1"/>
    <col min="11" max="11" width="22.140625" customWidth="1"/>
    <col min="12" max="12" width="2.140625" customWidth="1"/>
    <col min="13" max="13" width="16.85546875" customWidth="1"/>
    <col min="14" max="14" width="1.7109375" customWidth="1"/>
    <col min="15" max="15" width="23.7109375" customWidth="1"/>
    <col min="16" max="16" width="1.28515625" customWidth="1"/>
    <col min="17" max="17" width="24.42578125" customWidth="1"/>
    <col min="18" max="18" width="3.85546875" customWidth="1"/>
    <col min="19" max="19" width="24" customWidth="1"/>
    <col min="20" max="20" width="1.5703125" customWidth="1"/>
    <col min="21" max="21" width="17.7109375" customWidth="1"/>
    <col min="22" max="22" width="2.140625" customWidth="1"/>
    <col min="23" max="23" width="26.5703125" customWidth="1"/>
    <col min="24" max="24" width="1.7109375" customWidth="1"/>
    <col min="25" max="25" width="25.7109375" customWidth="1"/>
  </cols>
  <sheetData>
    <row r="11" spans="1:25" ht="30" x14ac:dyDescent="0.25">
      <c r="A11" s="1"/>
      <c r="B11" s="2" t="s">
        <v>1</v>
      </c>
      <c r="C11" s="2"/>
      <c r="D11" s="2" t="s">
        <v>58</v>
      </c>
      <c r="E11" s="2"/>
      <c r="F11" s="2" t="s">
        <v>59</v>
      </c>
      <c r="G11" s="2"/>
      <c r="H11" s="2" t="s">
        <v>60</v>
      </c>
      <c r="I11" s="2"/>
      <c r="J11" s="93"/>
      <c r="K11" s="2" t="s">
        <v>1</v>
      </c>
      <c r="L11" s="2"/>
      <c r="M11" s="2" t="s">
        <v>58</v>
      </c>
      <c r="N11" s="2"/>
      <c r="O11" s="2" t="s">
        <v>59</v>
      </c>
      <c r="P11" s="2"/>
      <c r="Q11" s="2" t="s">
        <v>60</v>
      </c>
      <c r="R11" s="135"/>
      <c r="S11" s="2" t="s">
        <v>1</v>
      </c>
      <c r="T11" s="2"/>
      <c r="U11" s="2" t="s">
        <v>58</v>
      </c>
      <c r="V11" s="2"/>
      <c r="W11" s="2" t="s">
        <v>59</v>
      </c>
      <c r="X11" s="2"/>
      <c r="Y11" s="2" t="s">
        <v>60</v>
      </c>
    </row>
    <row r="12" spans="1:25" x14ac:dyDescent="0.25">
      <c r="A12" s="1"/>
      <c r="B12" s="3"/>
      <c r="C12" s="3"/>
      <c r="D12" s="3"/>
      <c r="E12" s="3"/>
      <c r="F12" s="3"/>
      <c r="G12" s="3"/>
      <c r="H12" s="3"/>
      <c r="I12" s="3"/>
      <c r="J12" s="93"/>
      <c r="K12" s="3"/>
      <c r="L12" s="3"/>
      <c r="M12" s="3"/>
      <c r="N12" s="3"/>
      <c r="O12" s="3"/>
      <c r="P12" s="3"/>
      <c r="Q12" s="3"/>
      <c r="R12" s="135"/>
      <c r="S12" s="3"/>
      <c r="T12" s="3"/>
      <c r="U12" s="3"/>
      <c r="V12" s="3"/>
      <c r="W12" s="3"/>
      <c r="X12" s="3"/>
      <c r="Y12" s="3"/>
    </row>
    <row r="13" spans="1:25" ht="18" x14ac:dyDescent="0.25">
      <c r="A13" s="6"/>
      <c r="B13" s="6"/>
      <c r="C13" s="6"/>
      <c r="D13" s="7" t="s">
        <v>61</v>
      </c>
      <c r="E13" s="6"/>
      <c r="F13" s="6"/>
      <c r="G13" s="6"/>
      <c r="H13" s="6"/>
      <c r="I13" s="6"/>
      <c r="J13" s="93"/>
      <c r="K13" s="6"/>
      <c r="L13" s="6"/>
      <c r="M13" s="7"/>
      <c r="N13" s="6"/>
      <c r="O13" s="7" t="s">
        <v>62</v>
      </c>
      <c r="P13" s="6"/>
      <c r="Q13" s="6"/>
      <c r="R13" s="135"/>
      <c r="S13" s="6"/>
      <c r="T13" s="6"/>
      <c r="U13" s="7"/>
      <c r="V13" s="7" t="s">
        <v>91</v>
      </c>
      <c r="W13" s="6"/>
      <c r="X13" s="6"/>
      <c r="Y13" s="6"/>
    </row>
    <row r="14" spans="1:25" x14ac:dyDescent="0.25">
      <c r="A14" s="6"/>
      <c r="B14" s="9"/>
      <c r="C14" s="9"/>
      <c r="D14" s="9"/>
      <c r="E14" s="9"/>
      <c r="F14" s="9"/>
      <c r="G14" s="9"/>
      <c r="H14" s="9"/>
      <c r="I14" s="9"/>
      <c r="J14" s="94"/>
      <c r="K14" s="9"/>
      <c r="L14" s="9"/>
      <c r="M14" s="9"/>
      <c r="N14" s="9"/>
      <c r="O14" s="9"/>
      <c r="P14" s="9"/>
      <c r="Q14" s="23"/>
      <c r="R14" s="135"/>
      <c r="S14" s="9"/>
      <c r="T14" s="9"/>
      <c r="U14" s="9"/>
      <c r="V14" s="9"/>
      <c r="W14" s="9"/>
      <c r="X14" s="9"/>
      <c r="Y14" s="23"/>
    </row>
    <row r="15" spans="1:25" ht="15.75" customHeight="1" x14ac:dyDescent="0.25">
      <c r="A15" s="82">
        <v>1</v>
      </c>
      <c r="B15" s="84" t="s">
        <v>6</v>
      </c>
      <c r="C15" s="87"/>
      <c r="D15" s="86">
        <v>665000000</v>
      </c>
      <c r="E15" s="87"/>
      <c r="F15" s="129" t="s">
        <v>63</v>
      </c>
      <c r="G15" s="87"/>
      <c r="H15" s="86">
        <f>'[2]PAGOS 18'!$R25</f>
        <v>7693642.0999999996</v>
      </c>
      <c r="I15" s="87"/>
      <c r="J15" s="82">
        <v>1</v>
      </c>
      <c r="K15" s="84" t="s">
        <v>6</v>
      </c>
      <c r="L15" s="87"/>
      <c r="M15" s="86">
        <v>665000000</v>
      </c>
      <c r="N15" s="87"/>
      <c r="O15" s="90" t="s">
        <v>64</v>
      </c>
      <c r="P15" s="87"/>
      <c r="Q15" s="86">
        <f>'[2]PAGOS 18'!$R$26</f>
        <v>8956658.5099999998</v>
      </c>
      <c r="R15" s="82">
        <v>1</v>
      </c>
      <c r="S15" s="84" t="s">
        <v>6</v>
      </c>
      <c r="T15" s="87"/>
      <c r="U15" s="86">
        <v>665000000</v>
      </c>
      <c r="V15" s="87"/>
      <c r="W15" s="90" t="s">
        <v>64</v>
      </c>
      <c r="X15" s="87"/>
      <c r="Y15" s="136">
        <f>'[2]PAGOS 18'!$R$27</f>
        <v>0</v>
      </c>
    </row>
    <row r="16" spans="1:25" ht="15.75" customHeight="1" x14ac:dyDescent="0.25">
      <c r="A16" s="82"/>
      <c r="B16" s="85"/>
      <c r="C16" s="77"/>
      <c r="D16" s="78"/>
      <c r="E16" s="77"/>
      <c r="F16" s="130"/>
      <c r="G16" s="92"/>
      <c r="H16" s="78"/>
      <c r="I16" s="77"/>
      <c r="J16" s="82"/>
      <c r="K16" s="85"/>
      <c r="L16" s="77"/>
      <c r="M16" s="78"/>
      <c r="N16" s="77"/>
      <c r="O16" s="91"/>
      <c r="P16" s="92"/>
      <c r="Q16" s="132"/>
      <c r="R16" s="82"/>
      <c r="S16" s="85"/>
      <c r="T16" s="77"/>
      <c r="U16" s="78"/>
      <c r="V16" s="77"/>
      <c r="W16" s="91"/>
      <c r="X16" s="77"/>
      <c r="Y16" s="133"/>
    </row>
    <row r="17" spans="1:25" ht="15.75" customHeight="1" x14ac:dyDescent="0.25">
      <c r="A17" s="82">
        <f>A15+1</f>
        <v>2</v>
      </c>
      <c r="B17" s="80" t="s">
        <v>7</v>
      </c>
      <c r="C17" s="77"/>
      <c r="D17" s="78">
        <v>632300000</v>
      </c>
      <c r="E17" s="77"/>
      <c r="F17" s="130"/>
      <c r="G17" s="77"/>
      <c r="H17" s="133">
        <f>'[2]PAGOS 18'!$R$31</f>
        <v>5433156.7400000002</v>
      </c>
      <c r="I17" s="77"/>
      <c r="J17" s="82">
        <f>J15+1</f>
        <v>2</v>
      </c>
      <c r="K17" s="80" t="s">
        <v>7</v>
      </c>
      <c r="L17" s="77"/>
      <c r="M17" s="78">
        <v>632300000</v>
      </c>
      <c r="N17" s="77"/>
      <c r="O17" s="91"/>
      <c r="P17" s="77"/>
      <c r="Q17" s="132">
        <f>'[2]PAGOS 18'!$R$32</f>
        <v>9402841.6400000006</v>
      </c>
      <c r="R17" s="82">
        <f>R15+1</f>
        <v>2</v>
      </c>
      <c r="S17" s="80" t="s">
        <v>7</v>
      </c>
      <c r="T17" s="77"/>
      <c r="U17" s="78">
        <v>632300000</v>
      </c>
      <c r="V17" s="77"/>
      <c r="W17" s="91"/>
      <c r="X17" s="77"/>
      <c r="Y17" s="133">
        <f>'[2]PAGOS 18'!$R$33</f>
        <v>0</v>
      </c>
    </row>
    <row r="18" spans="1:25" ht="15.75" customHeight="1" x14ac:dyDescent="0.25">
      <c r="A18" s="82"/>
      <c r="B18" s="80"/>
      <c r="C18" s="77"/>
      <c r="D18" s="78"/>
      <c r="E18" s="77"/>
      <c r="F18" s="130"/>
      <c r="G18" s="77"/>
      <c r="H18" s="133"/>
      <c r="I18" s="77"/>
      <c r="J18" s="82"/>
      <c r="K18" s="80"/>
      <c r="L18" s="77"/>
      <c r="M18" s="78"/>
      <c r="N18" s="77"/>
      <c r="O18" s="91"/>
      <c r="P18" s="77"/>
      <c r="Q18" s="132"/>
      <c r="R18" s="82"/>
      <c r="S18" s="80"/>
      <c r="T18" s="77"/>
      <c r="U18" s="78"/>
      <c r="V18" s="77"/>
      <c r="W18" s="91"/>
      <c r="X18" s="77"/>
      <c r="Y18" s="133"/>
    </row>
    <row r="19" spans="1:25" ht="15.75" customHeight="1" x14ac:dyDescent="0.25">
      <c r="A19" s="82">
        <f t="shared" ref="A19" si="0">A17+1</f>
        <v>3</v>
      </c>
      <c r="B19" s="80" t="s">
        <v>8</v>
      </c>
      <c r="C19" s="77"/>
      <c r="D19" s="78">
        <v>409057943.31999999</v>
      </c>
      <c r="E19" s="77"/>
      <c r="F19" s="130"/>
      <c r="G19" s="77"/>
      <c r="H19" s="133">
        <f>'[2]PAGOS 18'!$R$19</f>
        <v>4781662.0199999996</v>
      </c>
      <c r="I19" s="77"/>
      <c r="J19" s="82">
        <f t="shared" ref="J19" si="1">J17+1</f>
        <v>3</v>
      </c>
      <c r="K19" s="80" t="s">
        <v>8</v>
      </c>
      <c r="L19" s="77"/>
      <c r="M19" s="78">
        <v>409057943.31999999</v>
      </c>
      <c r="N19" s="77"/>
      <c r="O19" s="91"/>
      <c r="P19" s="77"/>
      <c r="Q19" s="132">
        <f>'[2]PAGOS 18'!$R$20</f>
        <v>5574928.2300000004</v>
      </c>
      <c r="R19" s="82">
        <f t="shared" ref="R19" si="2">R17+1</f>
        <v>3</v>
      </c>
      <c r="S19" s="80" t="s">
        <v>8</v>
      </c>
      <c r="T19" s="77"/>
      <c r="U19" s="78">
        <v>409057943.31999999</v>
      </c>
      <c r="V19" s="77"/>
      <c r="W19" s="91"/>
      <c r="X19" s="77"/>
      <c r="Y19" s="133">
        <f>'[2]PAGOS 18'!$R$21</f>
        <v>0</v>
      </c>
    </row>
    <row r="20" spans="1:25" ht="15.75" customHeight="1" x14ac:dyDescent="0.25">
      <c r="A20" s="82"/>
      <c r="B20" s="80"/>
      <c r="C20" s="77"/>
      <c r="D20" s="78"/>
      <c r="E20" s="77"/>
      <c r="F20" s="130"/>
      <c r="G20" s="77"/>
      <c r="H20" s="133"/>
      <c r="I20" s="77"/>
      <c r="J20" s="82"/>
      <c r="K20" s="80"/>
      <c r="L20" s="77"/>
      <c r="M20" s="78"/>
      <c r="N20" s="77"/>
      <c r="O20" s="91"/>
      <c r="P20" s="77"/>
      <c r="Q20" s="132"/>
      <c r="R20" s="82"/>
      <c r="S20" s="80"/>
      <c r="T20" s="77"/>
      <c r="U20" s="78"/>
      <c r="V20" s="77"/>
      <c r="W20" s="91"/>
      <c r="X20" s="77"/>
      <c r="Y20" s="133"/>
    </row>
    <row r="21" spans="1:25" ht="15.75" customHeight="1" x14ac:dyDescent="0.25">
      <c r="A21" s="82">
        <f t="shared" ref="A21" si="3">A19+1</f>
        <v>4</v>
      </c>
      <c r="B21" s="80" t="s">
        <v>7</v>
      </c>
      <c r="C21" s="77"/>
      <c r="D21" s="78">
        <v>374700000</v>
      </c>
      <c r="E21" s="77"/>
      <c r="F21" s="130"/>
      <c r="G21" s="77"/>
      <c r="H21" s="133">
        <f>'[2]PAGOS 18'!$R$37</f>
        <v>3080101.3099999996</v>
      </c>
      <c r="I21" s="77"/>
      <c r="J21" s="82">
        <f t="shared" ref="J21" si="4">J19+1</f>
        <v>4</v>
      </c>
      <c r="K21" s="80" t="s">
        <v>7</v>
      </c>
      <c r="L21" s="77"/>
      <c r="M21" s="78">
        <v>374700000</v>
      </c>
      <c r="N21" s="77"/>
      <c r="O21" s="91"/>
      <c r="P21" s="77"/>
      <c r="Q21" s="132">
        <f>'[2]PAGOS 18'!$R$38</f>
        <v>5330548.3100000005</v>
      </c>
      <c r="R21" s="82">
        <f t="shared" ref="R21" si="5">R19+1</f>
        <v>4</v>
      </c>
      <c r="S21" s="80" t="s">
        <v>7</v>
      </c>
      <c r="T21" s="77"/>
      <c r="U21" s="78">
        <v>374700000</v>
      </c>
      <c r="V21" s="77"/>
      <c r="W21" s="91"/>
      <c r="X21" s="77"/>
      <c r="Y21" s="133">
        <f>'[2]PAGOS 18'!$R$39</f>
        <v>0</v>
      </c>
    </row>
    <row r="22" spans="1:25" ht="15.75" customHeight="1" x14ac:dyDescent="0.25">
      <c r="A22" s="82"/>
      <c r="B22" s="80"/>
      <c r="C22" s="77"/>
      <c r="D22" s="78"/>
      <c r="E22" s="77"/>
      <c r="F22" s="130"/>
      <c r="G22" s="77"/>
      <c r="H22" s="133"/>
      <c r="I22" s="77"/>
      <c r="J22" s="82"/>
      <c r="K22" s="80"/>
      <c r="L22" s="77"/>
      <c r="M22" s="78"/>
      <c r="N22" s="77"/>
      <c r="O22" s="91"/>
      <c r="P22" s="77"/>
      <c r="Q22" s="132"/>
      <c r="R22" s="82"/>
      <c r="S22" s="80"/>
      <c r="T22" s="77"/>
      <c r="U22" s="78"/>
      <c r="V22" s="77"/>
      <c r="W22" s="91"/>
      <c r="X22" s="77"/>
      <c r="Y22" s="133"/>
    </row>
    <row r="23" spans="1:25" ht="15.75" customHeight="1" x14ac:dyDescent="0.25">
      <c r="A23" s="82">
        <f t="shared" ref="A23" si="6">A21+1</f>
        <v>5</v>
      </c>
      <c r="B23" s="80" t="s">
        <v>7</v>
      </c>
      <c r="C23" s="77"/>
      <c r="D23" s="78">
        <v>153170629</v>
      </c>
      <c r="E23" s="77"/>
      <c r="F23" s="130"/>
      <c r="G23" s="77"/>
      <c r="H23" s="133">
        <f>'[2]PAGOS 18'!$R$55</f>
        <v>374950.91000000003</v>
      </c>
      <c r="I23" s="77"/>
      <c r="J23" s="82">
        <f t="shared" ref="J23" si="7">J21+1</f>
        <v>5</v>
      </c>
      <c r="K23" s="80" t="s">
        <v>7</v>
      </c>
      <c r="L23" s="77"/>
      <c r="M23" s="78">
        <v>153170629</v>
      </c>
      <c r="N23" s="77"/>
      <c r="O23" s="91"/>
      <c r="P23" s="77"/>
      <c r="Q23" s="132">
        <f>'[2]PAGOS 18'!$R$56</f>
        <v>3107340.58</v>
      </c>
      <c r="R23" s="82">
        <f t="shared" ref="R23" si="8">R21+1</f>
        <v>5</v>
      </c>
      <c r="S23" s="80" t="s">
        <v>7</v>
      </c>
      <c r="T23" s="77"/>
      <c r="U23" s="78">
        <v>153170629</v>
      </c>
      <c r="V23" s="77"/>
      <c r="W23" s="91"/>
      <c r="X23" s="77"/>
      <c r="Y23" s="133">
        <f>'[2]PAGOS 18'!$R$57</f>
        <v>0</v>
      </c>
    </row>
    <row r="24" spans="1:25" ht="15.75" customHeight="1" x14ac:dyDescent="0.25">
      <c r="A24" s="82"/>
      <c r="B24" s="80"/>
      <c r="C24" s="77"/>
      <c r="D24" s="78"/>
      <c r="E24" s="77"/>
      <c r="F24" s="130"/>
      <c r="G24" s="77"/>
      <c r="H24" s="133"/>
      <c r="I24" s="77"/>
      <c r="J24" s="82"/>
      <c r="K24" s="80"/>
      <c r="L24" s="77"/>
      <c r="M24" s="78"/>
      <c r="N24" s="77"/>
      <c r="O24" s="91"/>
      <c r="P24" s="77"/>
      <c r="Q24" s="132"/>
      <c r="R24" s="82"/>
      <c r="S24" s="80"/>
      <c r="T24" s="77"/>
      <c r="U24" s="78"/>
      <c r="V24" s="77"/>
      <c r="W24" s="91"/>
      <c r="X24" s="77"/>
      <c r="Y24" s="133"/>
    </row>
    <row r="25" spans="1:25" ht="15.75" customHeight="1" x14ac:dyDescent="0.25">
      <c r="A25" s="82">
        <f t="shared" ref="A25" si="9">A23+1</f>
        <v>6</v>
      </c>
      <c r="B25" s="80" t="s">
        <v>9</v>
      </c>
      <c r="C25" s="77"/>
      <c r="D25" s="78">
        <v>2191682494.4400001</v>
      </c>
      <c r="E25" s="77"/>
      <c r="F25" s="130"/>
      <c r="G25" s="77"/>
      <c r="H25" s="133">
        <f>'[2]PAGOS 18'!$R$73</f>
        <v>7698582.7200000007</v>
      </c>
      <c r="I25" s="77"/>
      <c r="J25" s="82">
        <f t="shared" ref="J25" si="10">J23+1</f>
        <v>6</v>
      </c>
      <c r="K25" s="80" t="s">
        <v>9</v>
      </c>
      <c r="L25" s="77"/>
      <c r="M25" s="78">
        <v>2191682494.4400001</v>
      </c>
      <c r="N25" s="77"/>
      <c r="O25" s="91"/>
      <c r="P25" s="77"/>
      <c r="Q25" s="132">
        <f>'[2]PAGOS 18'!$R$74</f>
        <v>47177595.259999998</v>
      </c>
      <c r="R25" s="82">
        <f t="shared" ref="R25" si="11">R23+1</f>
        <v>6</v>
      </c>
      <c r="S25" s="80" t="s">
        <v>9</v>
      </c>
      <c r="T25" s="77"/>
      <c r="U25" s="78">
        <v>2191682494.4400001</v>
      </c>
      <c r="V25" s="77"/>
      <c r="W25" s="91"/>
      <c r="X25" s="77"/>
      <c r="Y25" s="133">
        <f>'[2]PAGOS 18'!$R$75</f>
        <v>79890.33</v>
      </c>
    </row>
    <row r="26" spans="1:25" ht="15.75" customHeight="1" x14ac:dyDescent="0.25">
      <c r="A26" s="82"/>
      <c r="B26" s="80"/>
      <c r="C26" s="77"/>
      <c r="D26" s="78"/>
      <c r="E26" s="77"/>
      <c r="F26" s="130"/>
      <c r="G26" s="77"/>
      <c r="H26" s="133"/>
      <c r="I26" s="77"/>
      <c r="J26" s="82"/>
      <c r="K26" s="80"/>
      <c r="L26" s="77"/>
      <c r="M26" s="78"/>
      <c r="N26" s="77"/>
      <c r="O26" s="91"/>
      <c r="P26" s="77"/>
      <c r="Q26" s="132"/>
      <c r="R26" s="82"/>
      <c r="S26" s="80"/>
      <c r="T26" s="77"/>
      <c r="U26" s="78"/>
      <c r="V26" s="77"/>
      <c r="W26" s="91"/>
      <c r="X26" s="77"/>
      <c r="Y26" s="133"/>
    </row>
    <row r="27" spans="1:25" ht="15.75" customHeight="1" x14ac:dyDescent="0.25">
      <c r="A27" s="82">
        <f t="shared" ref="A27" si="12">A25+1</f>
        <v>7</v>
      </c>
      <c r="B27" s="80" t="s">
        <v>7</v>
      </c>
      <c r="C27" s="77"/>
      <c r="D27" s="78">
        <v>249553564</v>
      </c>
      <c r="E27" s="77"/>
      <c r="F27" s="130"/>
      <c r="G27" s="77"/>
      <c r="H27" s="133">
        <f>'[2]PAGOS 18'!$R$61</f>
        <v>575674.02</v>
      </c>
      <c r="I27" s="77"/>
      <c r="J27" s="82">
        <f t="shared" ref="J27" si="13">J25+1</f>
        <v>7</v>
      </c>
      <c r="K27" s="80" t="s">
        <v>7</v>
      </c>
      <c r="L27" s="77"/>
      <c r="M27" s="78">
        <v>249553564</v>
      </c>
      <c r="N27" s="77"/>
      <c r="O27" s="91"/>
      <c r="P27" s="77"/>
      <c r="Q27" s="132">
        <f>'[2]PAGOS 18'!$R$62</f>
        <v>4772124.3900000006</v>
      </c>
      <c r="R27" s="82">
        <f t="shared" ref="R27" si="14">R25+1</f>
        <v>7</v>
      </c>
      <c r="S27" s="80" t="s">
        <v>7</v>
      </c>
      <c r="T27" s="77"/>
      <c r="U27" s="78">
        <v>249553564</v>
      </c>
      <c r="V27" s="77"/>
      <c r="W27" s="91"/>
      <c r="X27" s="77"/>
      <c r="Y27" s="133">
        <f>'[2]PAGOS 18'!$R$63</f>
        <v>0</v>
      </c>
    </row>
    <row r="28" spans="1:25" ht="15.75" customHeight="1" x14ac:dyDescent="0.25">
      <c r="A28" s="82"/>
      <c r="B28" s="80"/>
      <c r="C28" s="77"/>
      <c r="D28" s="78"/>
      <c r="E28" s="77"/>
      <c r="F28" s="130"/>
      <c r="G28" s="77"/>
      <c r="H28" s="133"/>
      <c r="I28" s="77"/>
      <c r="J28" s="82"/>
      <c r="K28" s="80"/>
      <c r="L28" s="77"/>
      <c r="M28" s="78"/>
      <c r="N28" s="77"/>
      <c r="O28" s="91"/>
      <c r="P28" s="77"/>
      <c r="Q28" s="132"/>
      <c r="R28" s="82"/>
      <c r="S28" s="80"/>
      <c r="T28" s="77"/>
      <c r="U28" s="78"/>
      <c r="V28" s="77"/>
      <c r="W28" s="91"/>
      <c r="X28" s="77"/>
      <c r="Y28" s="133"/>
    </row>
    <row r="29" spans="1:25" ht="15.75" customHeight="1" x14ac:dyDescent="0.25">
      <c r="A29" s="82">
        <f t="shared" ref="A29" si="15">A27+1</f>
        <v>8</v>
      </c>
      <c r="B29" s="80" t="s">
        <v>9</v>
      </c>
      <c r="C29" s="77"/>
      <c r="D29" s="81">
        <v>490326868.06999999</v>
      </c>
      <c r="E29" s="77"/>
      <c r="F29" s="130"/>
      <c r="G29" s="77"/>
      <c r="H29" s="133">
        <f>'[2]PAGOS 18'!$R$79</f>
        <v>1722817.13</v>
      </c>
      <c r="I29" s="77"/>
      <c r="J29" s="82">
        <f t="shared" ref="J29" si="16">J27+1</f>
        <v>8</v>
      </c>
      <c r="K29" s="80" t="s">
        <v>9</v>
      </c>
      <c r="L29" s="77"/>
      <c r="M29" s="81">
        <v>490326868.06999999</v>
      </c>
      <c r="N29" s="77"/>
      <c r="O29" s="91"/>
      <c r="P29" s="77"/>
      <c r="Q29" s="132">
        <f>'[2]PAGOS 18'!$R$80</f>
        <v>10438283.83</v>
      </c>
      <c r="R29" s="82">
        <f t="shared" ref="R29" si="17">R27+1</f>
        <v>8</v>
      </c>
      <c r="S29" s="80" t="s">
        <v>9</v>
      </c>
      <c r="T29" s="77"/>
      <c r="U29" s="81">
        <v>490326868.06999999</v>
      </c>
      <c r="V29" s="77"/>
      <c r="W29" s="91"/>
      <c r="X29" s="77"/>
      <c r="Y29" s="133">
        <f>'[2]PAGOS 18'!$R$81</f>
        <v>0</v>
      </c>
    </row>
    <row r="30" spans="1:25" ht="15.75" customHeight="1" x14ac:dyDescent="0.25">
      <c r="A30" s="82"/>
      <c r="B30" s="80"/>
      <c r="C30" s="77"/>
      <c r="D30" s="81"/>
      <c r="E30" s="77"/>
      <c r="F30" s="130"/>
      <c r="G30" s="77"/>
      <c r="H30" s="133"/>
      <c r="I30" s="77"/>
      <c r="J30" s="82"/>
      <c r="K30" s="80"/>
      <c r="L30" s="77"/>
      <c r="M30" s="81"/>
      <c r="N30" s="77"/>
      <c r="O30" s="91"/>
      <c r="P30" s="77"/>
      <c r="Q30" s="132"/>
      <c r="R30" s="82"/>
      <c r="S30" s="80"/>
      <c r="T30" s="77"/>
      <c r="U30" s="81"/>
      <c r="V30" s="77"/>
      <c r="W30" s="91"/>
      <c r="X30" s="77"/>
      <c r="Y30" s="133"/>
    </row>
    <row r="31" spans="1:25" ht="15" customHeight="1" x14ac:dyDescent="0.25">
      <c r="A31" s="82">
        <f t="shared" ref="A31" si="18">A29+1</f>
        <v>9</v>
      </c>
      <c r="B31" s="83" t="s">
        <v>7</v>
      </c>
      <c r="C31" s="77"/>
      <c r="D31" s="88">
        <v>949001040.55999994</v>
      </c>
      <c r="E31" s="77"/>
      <c r="F31" s="130"/>
      <c r="G31" s="77"/>
      <c r="H31" s="133">
        <f>'[2]PAGOS 18'!$R$67</f>
        <v>2340197.9499999997</v>
      </c>
      <c r="I31" s="77"/>
      <c r="J31" s="82">
        <f t="shared" ref="J31" si="19">J29+1</f>
        <v>9</v>
      </c>
      <c r="K31" s="83" t="s">
        <v>7</v>
      </c>
      <c r="L31" s="77"/>
      <c r="M31" s="88">
        <v>949001040.55999994</v>
      </c>
      <c r="N31" s="77"/>
      <c r="O31" s="91"/>
      <c r="P31" s="77"/>
      <c r="Q31" s="132">
        <f>'[2]PAGOS 18'!$R$68</f>
        <v>19376822.75</v>
      </c>
      <c r="R31" s="82">
        <f t="shared" ref="R31" si="20">R29+1</f>
        <v>9</v>
      </c>
      <c r="S31" s="83" t="s">
        <v>7</v>
      </c>
      <c r="T31" s="77"/>
      <c r="U31" s="88">
        <v>949001040.55999994</v>
      </c>
      <c r="V31" s="77"/>
      <c r="W31" s="91"/>
      <c r="X31" s="77"/>
      <c r="Y31" s="133">
        <f>'[2]PAGOS 18'!$R$69</f>
        <v>0</v>
      </c>
    </row>
    <row r="32" spans="1:25" ht="15" customHeight="1" x14ac:dyDescent="0.25">
      <c r="A32" s="82"/>
      <c r="B32" s="83"/>
      <c r="C32" s="77"/>
      <c r="D32" s="88"/>
      <c r="E32" s="77"/>
      <c r="F32" s="130"/>
      <c r="G32" s="77"/>
      <c r="H32" s="133"/>
      <c r="I32" s="77"/>
      <c r="J32" s="82"/>
      <c r="K32" s="83"/>
      <c r="L32" s="77"/>
      <c r="M32" s="88"/>
      <c r="N32" s="77"/>
      <c r="O32" s="91"/>
      <c r="P32" s="77"/>
      <c r="Q32" s="132"/>
      <c r="R32" s="82"/>
      <c r="S32" s="83"/>
      <c r="T32" s="77"/>
      <c r="U32" s="88"/>
      <c r="V32" s="77"/>
      <c r="W32" s="91"/>
      <c r="X32" s="77"/>
      <c r="Y32" s="133"/>
    </row>
    <row r="33" spans="1:25" ht="15.75" customHeight="1" x14ac:dyDescent="0.25">
      <c r="A33" s="82">
        <f t="shared" ref="A33" si="21">A31+1</f>
        <v>10</v>
      </c>
      <c r="B33" s="83" t="s">
        <v>10</v>
      </c>
      <c r="C33" s="77"/>
      <c r="D33" s="78">
        <v>100000000</v>
      </c>
      <c r="E33" s="77"/>
      <c r="F33" s="130"/>
      <c r="G33" s="77"/>
      <c r="H33" s="133">
        <f>'[2]PAGOS 18'!$R$13</f>
        <v>2777777.7600000002</v>
      </c>
      <c r="I33" s="77"/>
      <c r="J33" s="82">
        <f t="shared" ref="J33" si="22">J31+1</f>
        <v>10</v>
      </c>
      <c r="K33" s="83" t="s">
        <v>10</v>
      </c>
      <c r="L33" s="77"/>
      <c r="M33" s="78">
        <v>100000000</v>
      </c>
      <c r="N33" s="77"/>
      <c r="O33" s="91"/>
      <c r="P33" s="77"/>
      <c r="Q33" s="132">
        <f>'[2]PAGOS 18'!$R$14</f>
        <v>660337.54</v>
      </c>
      <c r="R33" s="82">
        <f t="shared" ref="R33" si="23">R31+1</f>
        <v>10</v>
      </c>
      <c r="S33" s="83" t="s">
        <v>10</v>
      </c>
      <c r="T33" s="77"/>
      <c r="U33" s="78">
        <v>100000000</v>
      </c>
      <c r="V33" s="77"/>
      <c r="W33" s="91"/>
      <c r="X33" s="77"/>
      <c r="Y33" s="133">
        <f>'[2]PAGOS 18'!$R$15</f>
        <v>0</v>
      </c>
    </row>
    <row r="34" spans="1:25" ht="15.75" customHeight="1" x14ac:dyDescent="0.25">
      <c r="A34" s="82"/>
      <c r="B34" s="83"/>
      <c r="C34" s="77"/>
      <c r="D34" s="78"/>
      <c r="E34" s="77"/>
      <c r="F34" s="130"/>
      <c r="G34" s="77"/>
      <c r="H34" s="133"/>
      <c r="I34" s="77"/>
      <c r="J34" s="82"/>
      <c r="K34" s="83"/>
      <c r="L34" s="77"/>
      <c r="M34" s="78"/>
      <c r="N34" s="77"/>
      <c r="O34" s="91"/>
      <c r="P34" s="77"/>
      <c r="Q34" s="132"/>
      <c r="R34" s="82"/>
      <c r="S34" s="83"/>
      <c r="T34" s="77"/>
      <c r="U34" s="78"/>
      <c r="V34" s="77"/>
      <c r="W34" s="91"/>
      <c r="X34" s="77"/>
      <c r="Y34" s="133"/>
    </row>
    <row r="35" spans="1:25" ht="15" customHeight="1" x14ac:dyDescent="0.25">
      <c r="A35" s="82">
        <f t="shared" ref="A35" si="24">A33+1</f>
        <v>11</v>
      </c>
      <c r="B35" s="83" t="s">
        <v>11</v>
      </c>
      <c r="C35" s="77"/>
      <c r="D35" s="78">
        <v>500000000</v>
      </c>
      <c r="E35" s="77"/>
      <c r="F35" s="130"/>
      <c r="G35" s="77"/>
      <c r="H35" s="133">
        <f>'[2]PAGOS 18'!$R$43</f>
        <v>1270260.57</v>
      </c>
      <c r="I35" s="77"/>
      <c r="J35" s="82">
        <f t="shared" ref="J35" si="25">J33+1</f>
        <v>11</v>
      </c>
      <c r="K35" s="83" t="s">
        <v>11</v>
      </c>
      <c r="L35" s="77"/>
      <c r="M35" s="78">
        <v>500000000</v>
      </c>
      <c r="N35" s="77"/>
      <c r="O35" s="91"/>
      <c r="P35" s="77"/>
      <c r="Q35" s="132">
        <f>'[2]PAGOS 18'!$R$44</f>
        <v>10515499.629999999</v>
      </c>
      <c r="R35" s="82">
        <f t="shared" ref="R35" si="26">R33+1</f>
        <v>11</v>
      </c>
      <c r="S35" s="83" t="s">
        <v>11</v>
      </c>
      <c r="T35" s="77"/>
      <c r="U35" s="78">
        <v>500000000</v>
      </c>
      <c r="V35" s="77"/>
      <c r="W35" s="91"/>
      <c r="X35" s="77"/>
      <c r="Y35" s="133">
        <f>'[2]PAGOS 18'!$R$45</f>
        <v>357694.98</v>
      </c>
    </row>
    <row r="36" spans="1:25" ht="15" customHeight="1" x14ac:dyDescent="0.25">
      <c r="A36" s="82"/>
      <c r="B36" s="83"/>
      <c r="C36" s="77"/>
      <c r="D36" s="78"/>
      <c r="E36" s="77"/>
      <c r="F36" s="130"/>
      <c r="G36" s="77"/>
      <c r="H36" s="133"/>
      <c r="I36" s="77"/>
      <c r="J36" s="82"/>
      <c r="K36" s="83"/>
      <c r="L36" s="77"/>
      <c r="M36" s="78"/>
      <c r="N36" s="77"/>
      <c r="O36" s="91"/>
      <c r="P36" s="77"/>
      <c r="Q36" s="132"/>
      <c r="R36" s="82"/>
      <c r="S36" s="83"/>
      <c r="T36" s="77"/>
      <c r="U36" s="78"/>
      <c r="V36" s="77"/>
      <c r="W36" s="91"/>
      <c r="X36" s="77"/>
      <c r="Y36" s="133"/>
    </row>
    <row r="37" spans="1:25" ht="15" customHeight="1" x14ac:dyDescent="0.25">
      <c r="A37" s="82">
        <f t="shared" ref="A37" si="27">A35+1</f>
        <v>12</v>
      </c>
      <c r="B37" s="83" t="s">
        <v>7</v>
      </c>
      <c r="C37" s="77"/>
      <c r="D37" s="78">
        <v>1400000000</v>
      </c>
      <c r="E37" s="77"/>
      <c r="F37" s="130"/>
      <c r="G37" s="77"/>
      <c r="H37" s="133">
        <f>'[2]PAGOS 18'!$R$49</f>
        <v>3659686.6599999997</v>
      </c>
      <c r="I37" s="77"/>
      <c r="J37" s="82">
        <f t="shared" ref="J37" si="28">J35+1</f>
        <v>12</v>
      </c>
      <c r="K37" s="83" t="s">
        <v>7</v>
      </c>
      <c r="L37" s="77"/>
      <c r="M37" s="78">
        <v>1400000000</v>
      </c>
      <c r="N37" s="77"/>
      <c r="O37" s="91"/>
      <c r="P37" s="77"/>
      <c r="Q37" s="132">
        <f>'[2]PAGOS 18'!$R$50</f>
        <v>30331597.829999998</v>
      </c>
      <c r="R37" s="82">
        <f t="shared" ref="R37" si="29">R35+1</f>
        <v>12</v>
      </c>
      <c r="S37" s="83" t="s">
        <v>7</v>
      </c>
      <c r="T37" s="77"/>
      <c r="U37" s="78">
        <v>1400000000</v>
      </c>
      <c r="V37" s="77"/>
      <c r="W37" s="91"/>
      <c r="X37" s="77"/>
      <c r="Y37" s="133">
        <f>'[2]PAGOS 18'!$R$51</f>
        <v>0</v>
      </c>
    </row>
    <row r="38" spans="1:25" ht="15" customHeight="1" x14ac:dyDescent="0.25">
      <c r="A38" s="82"/>
      <c r="B38" s="83"/>
      <c r="C38" s="77"/>
      <c r="D38" s="78"/>
      <c r="E38" s="77"/>
      <c r="F38" s="130"/>
      <c r="G38" s="77"/>
      <c r="H38" s="133"/>
      <c r="I38" s="77"/>
      <c r="J38" s="82"/>
      <c r="K38" s="83"/>
      <c r="L38" s="77"/>
      <c r="M38" s="78"/>
      <c r="N38" s="77"/>
      <c r="O38" s="91"/>
      <c r="P38" s="77"/>
      <c r="Q38" s="132"/>
      <c r="R38" s="82"/>
      <c r="S38" s="83"/>
      <c r="T38" s="77"/>
      <c r="U38" s="78"/>
      <c r="V38" s="77"/>
      <c r="W38" s="91"/>
      <c r="X38" s="77"/>
      <c r="Y38" s="133"/>
    </row>
    <row r="39" spans="1:25" ht="15" customHeight="1" x14ac:dyDescent="0.25">
      <c r="A39" s="82">
        <f t="shared" ref="A39" si="30">A37+1</f>
        <v>13</v>
      </c>
      <c r="B39" s="83" t="s">
        <v>7</v>
      </c>
      <c r="C39" s="77"/>
      <c r="D39" s="78">
        <v>610000000</v>
      </c>
      <c r="E39" s="77"/>
      <c r="F39" s="130"/>
      <c r="G39" s="77"/>
      <c r="H39" s="133">
        <f>'[2]PAGOS 18'!$R$85</f>
        <v>1639292.02</v>
      </c>
      <c r="I39" s="77"/>
      <c r="J39" s="82">
        <f t="shared" ref="J39" si="31">J37+1</f>
        <v>13</v>
      </c>
      <c r="K39" s="83" t="s">
        <v>7</v>
      </c>
      <c r="L39" s="77"/>
      <c r="M39" s="78">
        <v>610000000</v>
      </c>
      <c r="N39" s="77"/>
      <c r="O39" s="91"/>
      <c r="P39" s="77"/>
      <c r="Q39" s="132">
        <f>'[2]PAGOS 18'!$R$86</f>
        <v>13499997.82</v>
      </c>
      <c r="R39" s="82">
        <f t="shared" ref="R39" si="32">R37+1</f>
        <v>13</v>
      </c>
      <c r="S39" s="83" t="s">
        <v>7</v>
      </c>
      <c r="T39" s="77"/>
      <c r="U39" s="78">
        <v>610000000</v>
      </c>
      <c r="V39" s="77"/>
      <c r="W39" s="91"/>
      <c r="X39" s="77"/>
      <c r="Y39" s="133">
        <f>'[2]PAGOS 18'!$R$87</f>
        <v>0</v>
      </c>
    </row>
    <row r="40" spans="1:25" ht="15" customHeight="1" x14ac:dyDescent="0.25">
      <c r="A40" s="82"/>
      <c r="B40" s="83"/>
      <c r="C40" s="77"/>
      <c r="D40" s="78"/>
      <c r="E40" s="77"/>
      <c r="F40" s="130"/>
      <c r="G40" s="77"/>
      <c r="H40" s="133"/>
      <c r="I40" s="77"/>
      <c r="J40" s="82"/>
      <c r="K40" s="83"/>
      <c r="L40" s="77"/>
      <c r="M40" s="78"/>
      <c r="N40" s="77"/>
      <c r="O40" s="91"/>
      <c r="P40" s="77"/>
      <c r="Q40" s="132"/>
      <c r="R40" s="82"/>
      <c r="S40" s="83"/>
      <c r="T40" s="77"/>
      <c r="U40" s="78"/>
      <c r="V40" s="77"/>
      <c r="W40" s="91"/>
      <c r="X40" s="77"/>
      <c r="Y40" s="133"/>
    </row>
    <row r="41" spans="1:25" ht="15" customHeight="1" x14ac:dyDescent="0.25">
      <c r="A41" s="82">
        <f t="shared" ref="A41" si="33">A39+1</f>
        <v>14</v>
      </c>
      <c r="B41" s="134" t="s">
        <v>8</v>
      </c>
      <c r="C41" s="92"/>
      <c r="D41" s="132">
        <v>1355000000</v>
      </c>
      <c r="E41" s="92"/>
      <c r="F41" s="130"/>
      <c r="G41" s="92"/>
      <c r="H41" s="133">
        <f>'[2]PAGOS 18'!$R$91</f>
        <v>3753944.91</v>
      </c>
      <c r="I41" s="77"/>
      <c r="J41" s="82">
        <f t="shared" ref="J41" si="34">J39+1</f>
        <v>14</v>
      </c>
      <c r="K41" s="134" t="s">
        <v>8</v>
      </c>
      <c r="L41" s="92"/>
      <c r="M41" s="132">
        <v>1355000000</v>
      </c>
      <c r="N41" s="77"/>
      <c r="O41" s="91"/>
      <c r="P41" s="77"/>
      <c r="Q41" s="132">
        <f>'[2]PAGOS 18'!$R$92</f>
        <v>29289095.460000001</v>
      </c>
      <c r="R41" s="82">
        <f t="shared" ref="R41" si="35">R39+1</f>
        <v>14</v>
      </c>
      <c r="S41" s="134" t="s">
        <v>8</v>
      </c>
      <c r="T41" s="92"/>
      <c r="U41" s="132">
        <v>1355000000</v>
      </c>
      <c r="V41" s="77"/>
      <c r="W41" s="91"/>
      <c r="X41" s="77"/>
      <c r="Y41" s="133">
        <f>'[2]PAGOS 18'!$R$93</f>
        <v>0</v>
      </c>
    </row>
    <row r="42" spans="1:25" ht="15" customHeight="1" x14ac:dyDescent="0.25">
      <c r="A42" s="82"/>
      <c r="B42" s="134"/>
      <c r="C42" s="92"/>
      <c r="D42" s="132"/>
      <c r="E42" s="92"/>
      <c r="F42" s="130"/>
      <c r="G42" s="92"/>
      <c r="H42" s="133"/>
      <c r="I42" s="77"/>
      <c r="J42" s="82"/>
      <c r="K42" s="134"/>
      <c r="L42" s="92"/>
      <c r="M42" s="132"/>
      <c r="N42" s="77"/>
      <c r="O42" s="91"/>
      <c r="P42" s="77"/>
      <c r="Q42" s="132"/>
      <c r="R42" s="82"/>
      <c r="S42" s="134"/>
      <c r="T42" s="92"/>
      <c r="U42" s="132"/>
      <c r="V42" s="77"/>
      <c r="W42" s="91"/>
      <c r="X42" s="77"/>
      <c r="Y42" s="133"/>
    </row>
    <row r="43" spans="1:25" ht="15" customHeight="1" x14ac:dyDescent="0.25">
      <c r="A43" s="82">
        <f t="shared" ref="A43" si="36">A41+1</f>
        <v>15</v>
      </c>
      <c r="B43" s="83" t="s">
        <v>82</v>
      </c>
      <c r="C43" s="92"/>
      <c r="D43" s="132">
        <v>535000000</v>
      </c>
      <c r="E43" s="92"/>
      <c r="F43" s="130"/>
      <c r="G43" s="92"/>
      <c r="H43" s="131">
        <f>'[2]PAGOS 18'!$R$97</f>
        <v>4953703.7</v>
      </c>
      <c r="J43" s="82">
        <f t="shared" ref="J43" si="37">J41+1</f>
        <v>15</v>
      </c>
      <c r="K43" s="83" t="s">
        <v>82</v>
      </c>
      <c r="L43" s="92"/>
      <c r="M43" s="132">
        <v>535000000</v>
      </c>
      <c r="N43" s="77"/>
      <c r="O43" s="91"/>
      <c r="P43" s="77"/>
      <c r="Q43" s="132">
        <f>'[2]PAGOS 18'!$R$98</f>
        <v>11627658.24</v>
      </c>
      <c r="R43" s="82">
        <f t="shared" ref="R43" si="38">R41+1</f>
        <v>15</v>
      </c>
      <c r="S43" s="83" t="s">
        <v>82</v>
      </c>
      <c r="T43" s="92"/>
      <c r="U43" s="132">
        <v>535000000</v>
      </c>
      <c r="V43" s="77"/>
      <c r="W43" s="91"/>
      <c r="X43" s="77"/>
      <c r="Y43" s="133">
        <f>'[2]PAGOS 18'!$R$99</f>
        <v>0</v>
      </c>
    </row>
    <row r="44" spans="1:25" ht="15" customHeight="1" x14ac:dyDescent="0.25">
      <c r="A44" s="82"/>
      <c r="B44" s="83"/>
      <c r="C44" s="92"/>
      <c r="D44" s="132"/>
      <c r="E44" s="77"/>
      <c r="F44" s="130"/>
      <c r="G44" s="92"/>
      <c r="H44" s="131"/>
      <c r="J44" s="82"/>
      <c r="K44" s="83"/>
      <c r="L44" s="92"/>
      <c r="M44" s="132"/>
      <c r="N44" s="77"/>
      <c r="O44" s="91"/>
      <c r="P44" s="77"/>
      <c r="Q44" s="132"/>
      <c r="R44" s="82"/>
      <c r="S44" s="83"/>
      <c r="T44" s="92"/>
      <c r="U44" s="132"/>
      <c r="V44" s="77"/>
      <c r="W44" s="91"/>
      <c r="X44" s="77"/>
      <c r="Y44" s="133"/>
    </row>
    <row r="45" spans="1:25" ht="15" customHeight="1" x14ac:dyDescent="0.25">
      <c r="A45" s="82">
        <f t="shared" ref="A45" si="39">A43+1</f>
        <v>16</v>
      </c>
      <c r="B45" s="83" t="s">
        <v>9</v>
      </c>
      <c r="C45" s="134"/>
      <c r="D45" s="132">
        <v>735000000</v>
      </c>
      <c r="E45" s="114">
        <v>735000000</v>
      </c>
      <c r="F45" s="130"/>
      <c r="G45" s="77"/>
      <c r="H45" s="131">
        <f>'[2]PAGOS 18'!$R$103</f>
        <v>186888.66</v>
      </c>
      <c r="J45" s="82">
        <f t="shared" ref="J45" si="40">J43+1</f>
        <v>16</v>
      </c>
      <c r="K45" s="83" t="s">
        <v>9</v>
      </c>
      <c r="L45" s="134"/>
      <c r="M45" s="132">
        <v>735000000</v>
      </c>
      <c r="N45" s="77"/>
      <c r="O45" s="91"/>
      <c r="P45" s="77"/>
      <c r="Q45" s="132">
        <f>'[2]PAGOS 18'!$R$104</f>
        <v>15671150.93</v>
      </c>
      <c r="R45" s="82">
        <f t="shared" ref="R45" si="41">R43+1</f>
        <v>16</v>
      </c>
      <c r="S45" s="83" t="s">
        <v>9</v>
      </c>
      <c r="T45" s="134"/>
      <c r="U45" s="132">
        <v>735000000</v>
      </c>
      <c r="V45" s="77"/>
      <c r="W45" s="91"/>
      <c r="X45" s="77"/>
      <c r="Y45" s="133">
        <f>'[2]PAGOS 18'!$R$105</f>
        <v>0</v>
      </c>
    </row>
    <row r="46" spans="1:25" ht="15" customHeight="1" x14ac:dyDescent="0.25">
      <c r="A46" s="82"/>
      <c r="B46" s="83"/>
      <c r="C46" s="134"/>
      <c r="D46" s="132"/>
      <c r="E46" s="114"/>
      <c r="F46" s="130"/>
      <c r="G46" s="77"/>
      <c r="H46" s="131"/>
      <c r="J46" s="82"/>
      <c r="K46" s="83"/>
      <c r="L46" s="134"/>
      <c r="M46" s="132"/>
      <c r="N46" s="77"/>
      <c r="O46" s="91"/>
      <c r="P46" s="77"/>
      <c r="Q46" s="132"/>
      <c r="R46" s="82"/>
      <c r="S46" s="83"/>
      <c r="T46" s="134"/>
      <c r="U46" s="132"/>
      <c r="V46" s="77"/>
      <c r="W46" s="91"/>
      <c r="X46" s="77"/>
      <c r="Y46" s="133"/>
    </row>
    <row r="47" spans="1:25" ht="15" customHeight="1" x14ac:dyDescent="0.25">
      <c r="A47" s="82">
        <f t="shared" ref="A47" si="42">A45+1</f>
        <v>17</v>
      </c>
      <c r="B47" s="85" t="s">
        <v>30</v>
      </c>
      <c r="C47" s="92"/>
      <c r="D47" s="132">
        <v>389179937</v>
      </c>
      <c r="E47" s="77"/>
      <c r="F47" s="130"/>
      <c r="G47" s="77"/>
      <c r="H47" s="133">
        <f>'[2]PAGOS 18'!$R$114</f>
        <v>4496278.0500000007</v>
      </c>
      <c r="J47" s="82">
        <f t="shared" ref="J47" si="43">J45+1</f>
        <v>17</v>
      </c>
      <c r="K47" s="85" t="s">
        <v>30</v>
      </c>
      <c r="L47" s="92"/>
      <c r="M47" s="132">
        <v>389179937</v>
      </c>
      <c r="N47" s="77"/>
      <c r="O47" s="91"/>
      <c r="P47" s="77"/>
      <c r="Q47" s="132">
        <f>'[2]PAGOS 18'!$R$115</f>
        <v>5609609.9100000001</v>
      </c>
      <c r="R47" s="82">
        <f t="shared" ref="R47" si="44">R45+1</f>
        <v>17</v>
      </c>
      <c r="S47" s="85" t="s">
        <v>30</v>
      </c>
      <c r="T47" s="92"/>
      <c r="U47" s="132">
        <v>389179937</v>
      </c>
      <c r="V47" s="77"/>
      <c r="W47" s="91"/>
      <c r="X47" s="77"/>
      <c r="Y47" s="133">
        <f>'[2]PAGOS 18'!$R$116</f>
        <v>0</v>
      </c>
    </row>
    <row r="48" spans="1:25" ht="15" customHeight="1" x14ac:dyDescent="0.25">
      <c r="A48" s="82"/>
      <c r="B48" s="85"/>
      <c r="C48" s="77"/>
      <c r="D48" s="78"/>
      <c r="E48" s="77"/>
      <c r="F48" s="130"/>
      <c r="G48" s="77"/>
      <c r="H48" s="133"/>
      <c r="J48" s="82"/>
      <c r="K48" s="85"/>
      <c r="L48" s="77"/>
      <c r="M48" s="78"/>
      <c r="N48" s="77"/>
      <c r="O48" s="91"/>
      <c r="P48" s="77"/>
      <c r="Q48" s="132"/>
      <c r="R48" s="82"/>
      <c r="S48" s="85"/>
      <c r="T48" s="77"/>
      <c r="U48" s="132"/>
      <c r="V48" s="77"/>
      <c r="W48" s="91"/>
      <c r="X48" s="77"/>
      <c r="Y48" s="133"/>
    </row>
    <row r="49" spans="1:25" ht="15" customHeight="1" x14ac:dyDescent="0.25">
      <c r="A49" s="82">
        <f t="shared" ref="A49" si="45">A47+1</f>
        <v>18</v>
      </c>
      <c r="B49" s="80" t="s">
        <v>30</v>
      </c>
      <c r="C49" s="77"/>
      <c r="D49" s="78">
        <v>500000000</v>
      </c>
      <c r="E49" s="77"/>
      <c r="F49" s="130"/>
      <c r="G49" s="77"/>
      <c r="H49" s="133">
        <f>'[2]PAGOS 18'!$R$120</f>
        <v>6224066.4000000004</v>
      </c>
      <c r="J49" s="82">
        <f t="shared" ref="J49" si="46">J47+1</f>
        <v>18</v>
      </c>
      <c r="K49" s="80" t="s">
        <v>30</v>
      </c>
      <c r="L49" s="77"/>
      <c r="M49" s="78">
        <v>500000000</v>
      </c>
      <c r="N49" s="77"/>
      <c r="O49" s="91"/>
      <c r="P49" s="77"/>
      <c r="Q49" s="132">
        <f>'[2]PAGOS 18'!$R$121</f>
        <v>4278383.17</v>
      </c>
      <c r="R49" s="82">
        <f t="shared" ref="R49" si="47">R47+1</f>
        <v>18</v>
      </c>
      <c r="S49" s="80" t="s">
        <v>30</v>
      </c>
      <c r="T49" s="77"/>
      <c r="U49" s="78">
        <v>500000000</v>
      </c>
      <c r="V49" s="77"/>
      <c r="W49" s="91"/>
      <c r="X49" s="77"/>
      <c r="Y49" s="133">
        <f>'[2]PAGOS 18'!$R$122</f>
        <v>0</v>
      </c>
    </row>
    <row r="50" spans="1:25" ht="15" customHeight="1" x14ac:dyDescent="0.25">
      <c r="A50" s="82"/>
      <c r="B50" s="80"/>
      <c r="C50" s="77"/>
      <c r="D50" s="78"/>
      <c r="E50" s="77"/>
      <c r="F50" s="130"/>
      <c r="G50" s="77"/>
      <c r="H50" s="133"/>
      <c r="J50" s="82"/>
      <c r="K50" s="80"/>
      <c r="L50" s="77"/>
      <c r="M50" s="78"/>
      <c r="N50" s="77"/>
      <c r="O50" s="91"/>
      <c r="P50" s="77"/>
      <c r="Q50" s="132"/>
      <c r="R50" s="82"/>
      <c r="S50" s="80"/>
      <c r="T50" s="77"/>
      <c r="U50" s="78"/>
      <c r="V50" s="77"/>
      <c r="W50" s="91"/>
      <c r="X50" s="77"/>
      <c r="Y50" s="133"/>
    </row>
    <row r="51" spans="1:25" ht="15" customHeight="1" x14ac:dyDescent="0.25">
      <c r="A51" s="82">
        <f t="shared" ref="A51" si="48">A49+1</f>
        <v>19</v>
      </c>
      <c r="B51" s="80" t="s">
        <v>30</v>
      </c>
      <c r="C51" s="77"/>
      <c r="D51" s="78">
        <v>1750000000</v>
      </c>
      <c r="E51" s="77"/>
      <c r="F51" s="130"/>
      <c r="G51" s="77"/>
      <c r="H51" s="133">
        <f>'[2]PAGOS 18'!$R$126</f>
        <v>25397322.18</v>
      </c>
      <c r="J51" s="82">
        <f t="shared" ref="J51" si="49">J49+1</f>
        <v>19</v>
      </c>
      <c r="K51" s="80" t="s">
        <v>30</v>
      </c>
      <c r="L51" s="77"/>
      <c r="M51" s="78">
        <v>1750000000</v>
      </c>
      <c r="N51" s="77"/>
      <c r="O51" s="91"/>
      <c r="P51" s="77"/>
      <c r="Q51" s="132">
        <f>'[2]PAGOS 18'!$R$127</f>
        <v>21780231.920000002</v>
      </c>
      <c r="R51" s="82">
        <f t="shared" ref="R51" si="50">R49+1</f>
        <v>19</v>
      </c>
      <c r="S51" s="80" t="s">
        <v>30</v>
      </c>
      <c r="T51" s="77"/>
      <c r="U51" s="78">
        <v>1750000000</v>
      </c>
      <c r="V51" s="77"/>
      <c r="W51" s="91"/>
      <c r="X51" s="77"/>
      <c r="Y51" s="133">
        <f>'[2]PAGOS 18'!$R$128</f>
        <v>104420.88</v>
      </c>
    </row>
    <row r="52" spans="1:25" ht="15" customHeight="1" x14ac:dyDescent="0.25">
      <c r="A52" s="82"/>
      <c r="B52" s="80"/>
      <c r="C52" s="77"/>
      <c r="D52" s="78"/>
      <c r="E52" s="77"/>
      <c r="F52" s="130"/>
      <c r="G52" s="77"/>
      <c r="H52" s="133"/>
      <c r="J52" s="82"/>
      <c r="K52" s="80"/>
      <c r="L52" s="77"/>
      <c r="M52" s="78"/>
      <c r="N52" s="77"/>
      <c r="O52" s="91"/>
      <c r="P52" s="77"/>
      <c r="Q52" s="132"/>
      <c r="R52" s="82"/>
      <c r="S52" s="80"/>
      <c r="T52" s="77"/>
      <c r="U52" s="78"/>
      <c r="V52" s="77"/>
      <c r="W52" s="91"/>
      <c r="X52" s="77"/>
      <c r="Y52" s="133"/>
    </row>
    <row r="53" spans="1:25" ht="15" customHeight="1" x14ac:dyDescent="0.25">
      <c r="A53" s="82">
        <f t="shared" ref="A53" si="51">A51+1</f>
        <v>20</v>
      </c>
      <c r="B53" s="80" t="s">
        <v>30</v>
      </c>
      <c r="C53" s="77"/>
      <c r="D53" s="78">
        <v>1920000000</v>
      </c>
      <c r="E53" s="77"/>
      <c r="F53" s="130"/>
      <c r="G53" s="77"/>
      <c r="H53" s="133">
        <f>'[2]PAGOS 18'!$R$132</f>
        <v>33446001.509999998</v>
      </c>
      <c r="J53" s="82">
        <f t="shared" ref="J53" si="52">J51+1</f>
        <v>20</v>
      </c>
      <c r="K53" s="80" t="s">
        <v>30</v>
      </c>
      <c r="L53" s="77"/>
      <c r="M53" s="78">
        <v>1920000000</v>
      </c>
      <c r="N53" s="77"/>
      <c r="O53" s="91"/>
      <c r="P53" s="77"/>
      <c r="Q53" s="132">
        <f>'[2]PAGOS 18'!$R$133</f>
        <v>26411055.600000001</v>
      </c>
      <c r="R53" s="82">
        <f t="shared" ref="R53" si="53">R51+1</f>
        <v>20</v>
      </c>
      <c r="S53" s="80" t="s">
        <v>30</v>
      </c>
      <c r="T53" s="77"/>
      <c r="U53" s="78">
        <v>1920000000</v>
      </c>
      <c r="V53" s="77"/>
      <c r="W53" s="91"/>
      <c r="X53" s="77"/>
      <c r="Y53" s="133">
        <f>'[2]PAGOS 18'!$R$134</f>
        <v>0</v>
      </c>
    </row>
    <row r="54" spans="1:25" ht="15" customHeight="1" x14ac:dyDescent="0.25">
      <c r="A54" s="82"/>
      <c r="B54" s="80"/>
      <c r="C54" s="77"/>
      <c r="D54" s="78"/>
      <c r="E54" s="77"/>
      <c r="F54" s="130"/>
      <c r="G54" s="77"/>
      <c r="H54" s="133"/>
      <c r="J54" s="82"/>
      <c r="K54" s="80"/>
      <c r="L54" s="77"/>
      <c r="M54" s="78"/>
      <c r="N54" s="77"/>
      <c r="O54" s="91"/>
      <c r="P54" s="77"/>
      <c r="Q54" s="132"/>
      <c r="R54" s="82"/>
      <c r="S54" s="80"/>
      <c r="T54" s="77"/>
      <c r="U54" s="78"/>
      <c r="V54" s="77"/>
      <c r="W54" s="91"/>
      <c r="X54" s="77"/>
      <c r="Y54" s="133"/>
    </row>
    <row r="55" spans="1:25" ht="15" customHeight="1" x14ac:dyDescent="0.25">
      <c r="A55" s="82">
        <f t="shared" ref="A55" si="54">A53+1</f>
        <v>21</v>
      </c>
      <c r="B55" s="80" t="s">
        <v>30</v>
      </c>
      <c r="C55" s="77"/>
      <c r="D55" s="78">
        <v>1444885373.0799999</v>
      </c>
      <c r="E55" s="77"/>
      <c r="F55" s="130"/>
      <c r="G55" s="77"/>
      <c r="H55" s="133">
        <f>'[2]PAGOS 18'!$R$168</f>
        <v>5055678.42</v>
      </c>
      <c r="J55" s="82">
        <f t="shared" ref="J55" si="55">J53+1</f>
        <v>21</v>
      </c>
      <c r="K55" s="80" t="s">
        <v>30</v>
      </c>
      <c r="L55" s="77"/>
      <c r="M55" s="78">
        <v>1444885373.0799999</v>
      </c>
      <c r="N55" s="77"/>
      <c r="O55" s="91"/>
      <c r="P55" s="77"/>
      <c r="Q55" s="132">
        <f>'[2]PAGOS 18'!$R$169</f>
        <v>28557429.859999999</v>
      </c>
      <c r="R55" s="82">
        <f t="shared" ref="R55" si="56">R53+1</f>
        <v>21</v>
      </c>
      <c r="S55" s="80" t="s">
        <v>30</v>
      </c>
      <c r="T55" s="77"/>
      <c r="U55" s="78">
        <v>1444885373.0799999</v>
      </c>
      <c r="V55" s="77"/>
      <c r="W55" s="91"/>
      <c r="X55" s="77"/>
      <c r="Y55" s="133">
        <f>'[2]PAGOS 18'!$R$170</f>
        <v>0</v>
      </c>
    </row>
    <row r="56" spans="1:25" ht="15" customHeight="1" x14ac:dyDescent="0.25">
      <c r="A56" s="82"/>
      <c r="B56" s="80"/>
      <c r="C56" s="77"/>
      <c r="D56" s="78"/>
      <c r="E56" s="77"/>
      <c r="F56" s="130"/>
      <c r="G56" s="77"/>
      <c r="H56" s="133"/>
      <c r="J56" s="82"/>
      <c r="K56" s="80"/>
      <c r="L56" s="77"/>
      <c r="M56" s="78"/>
      <c r="N56" s="77"/>
      <c r="O56" s="91"/>
      <c r="P56" s="77"/>
      <c r="Q56" s="132"/>
      <c r="R56" s="82"/>
      <c r="S56" s="80"/>
      <c r="T56" s="77"/>
      <c r="U56" s="78"/>
      <c r="V56" s="77"/>
      <c r="W56" s="91"/>
      <c r="X56" s="77"/>
      <c r="Y56" s="133"/>
    </row>
    <row r="57" spans="1:25" ht="15" customHeight="1" x14ac:dyDescent="0.25">
      <c r="A57" s="82">
        <f t="shared" ref="A57" si="57">A55+1</f>
        <v>22</v>
      </c>
      <c r="B57" s="80" t="s">
        <v>30</v>
      </c>
      <c r="C57" s="77"/>
      <c r="D57" s="78">
        <v>1928217853.28</v>
      </c>
      <c r="E57" s="77"/>
      <c r="F57" s="130"/>
      <c r="G57" s="77"/>
      <c r="H57" s="133">
        <f>'[2]PAGOS 18'!$R$174</f>
        <v>5358950.47</v>
      </c>
      <c r="J57" s="82">
        <f t="shared" ref="J57" si="58">J55+1</f>
        <v>22</v>
      </c>
      <c r="K57" s="80" t="s">
        <v>30</v>
      </c>
      <c r="L57" s="77"/>
      <c r="M57" s="78">
        <v>1928217853.28</v>
      </c>
      <c r="N57" s="77"/>
      <c r="O57" s="91"/>
      <c r="P57" s="77"/>
      <c r="Q57" s="132">
        <f>'[2]PAGOS 18'!$R$175</f>
        <v>39471755.489999995</v>
      </c>
      <c r="R57" s="82">
        <f t="shared" ref="R57" si="59">R55+1</f>
        <v>22</v>
      </c>
      <c r="S57" s="80" t="s">
        <v>30</v>
      </c>
      <c r="T57" s="77"/>
      <c r="U57" s="78">
        <v>1928217853.28</v>
      </c>
      <c r="V57" s="77"/>
      <c r="W57" s="91"/>
      <c r="X57" s="77"/>
      <c r="Y57" s="133">
        <f>'[2]PAGOS 18'!$R$176</f>
        <v>0</v>
      </c>
    </row>
    <row r="58" spans="1:25" ht="15" customHeight="1" x14ac:dyDescent="0.25">
      <c r="A58" s="82"/>
      <c r="B58" s="80"/>
      <c r="C58" s="77"/>
      <c r="D58" s="78"/>
      <c r="E58" s="77"/>
      <c r="F58" s="130"/>
      <c r="G58" s="77"/>
      <c r="H58" s="133"/>
      <c r="J58" s="82"/>
      <c r="K58" s="80"/>
      <c r="L58" s="77"/>
      <c r="M58" s="78"/>
      <c r="N58" s="77"/>
      <c r="O58" s="91"/>
      <c r="P58" s="77"/>
      <c r="Q58" s="132"/>
      <c r="R58" s="82"/>
      <c r="S58" s="80"/>
      <c r="T58" s="77"/>
      <c r="U58" s="78"/>
      <c r="V58" s="77"/>
      <c r="W58" s="91"/>
      <c r="X58" s="77"/>
      <c r="Y58" s="133"/>
    </row>
    <row r="59" spans="1:25" ht="15" customHeight="1" x14ac:dyDescent="0.25">
      <c r="A59" s="82">
        <f>A57+1</f>
        <v>23</v>
      </c>
      <c r="B59" s="80" t="s">
        <v>30</v>
      </c>
      <c r="C59" s="77"/>
      <c r="D59" s="78">
        <v>1000000000</v>
      </c>
      <c r="E59" s="77"/>
      <c r="F59" s="130"/>
      <c r="G59" s="77"/>
      <c r="H59" s="131">
        <f>'[2]PAGOS 18'!$R$180</f>
        <v>12461358.060000001</v>
      </c>
      <c r="J59" s="82">
        <f t="shared" ref="J59:J75" si="60">J57+1</f>
        <v>23</v>
      </c>
      <c r="K59" s="80" t="s">
        <v>30</v>
      </c>
      <c r="L59" s="77"/>
      <c r="M59" s="78">
        <v>1000000000</v>
      </c>
      <c r="N59" s="77"/>
      <c r="O59" s="91"/>
      <c r="P59" s="77"/>
      <c r="Q59" s="132">
        <f>'[2]PAGOS 18'!$R$181</f>
        <v>18130784.009999998</v>
      </c>
      <c r="R59" s="82">
        <f t="shared" ref="R59" si="61">R57+1</f>
        <v>23</v>
      </c>
      <c r="S59" s="80" t="s">
        <v>30</v>
      </c>
      <c r="T59" s="77"/>
      <c r="U59" s="78">
        <v>1000000000</v>
      </c>
      <c r="V59" s="77"/>
      <c r="W59" s="91"/>
      <c r="X59" s="77"/>
      <c r="Y59" s="133">
        <f>'[2]PAGOS 18'!$R$182</f>
        <v>0</v>
      </c>
    </row>
    <row r="60" spans="1:25" ht="15" customHeight="1" x14ac:dyDescent="0.25">
      <c r="A60" s="82"/>
      <c r="B60" s="80"/>
      <c r="C60" s="77"/>
      <c r="D60" s="78"/>
      <c r="E60" s="77"/>
      <c r="F60" s="130"/>
      <c r="G60" s="77"/>
      <c r="H60" s="131"/>
      <c r="J60" s="82"/>
      <c r="K60" s="80"/>
      <c r="L60" s="77"/>
      <c r="M60" s="78"/>
      <c r="N60" s="77"/>
      <c r="O60" s="91"/>
      <c r="P60" s="77"/>
      <c r="Q60" s="132"/>
      <c r="R60" s="82"/>
      <c r="S60" s="80"/>
      <c r="T60" s="77"/>
      <c r="U60" s="78"/>
      <c r="V60" s="77"/>
      <c r="W60" s="91"/>
      <c r="X60" s="77"/>
      <c r="Y60" s="133"/>
    </row>
    <row r="61" spans="1:25" ht="15" customHeight="1" x14ac:dyDescent="0.25">
      <c r="A61" s="82">
        <f t="shared" ref="A61" si="62">A59+1</f>
        <v>24</v>
      </c>
      <c r="B61" s="80" t="s">
        <v>30</v>
      </c>
      <c r="C61" s="77"/>
      <c r="D61" s="78">
        <v>1000000000</v>
      </c>
      <c r="E61" s="77"/>
      <c r="F61" s="130"/>
      <c r="G61" s="77"/>
      <c r="H61" s="131">
        <f>'[2]PAGOS 18'!$R$138</f>
        <v>0</v>
      </c>
      <c r="J61" s="82">
        <f t="shared" si="60"/>
        <v>24</v>
      </c>
      <c r="K61" s="80" t="s">
        <v>30</v>
      </c>
      <c r="L61" s="77"/>
      <c r="M61" s="78">
        <v>1000000000</v>
      </c>
      <c r="N61" s="77"/>
      <c r="O61" s="91"/>
      <c r="P61" s="77"/>
      <c r="Q61" s="132">
        <f>'[2]PAGOS 18'!$R$139</f>
        <v>20561599.920000002</v>
      </c>
      <c r="R61" s="82">
        <f t="shared" ref="R61" si="63">R59+1</f>
        <v>24</v>
      </c>
      <c r="S61" s="80" t="s">
        <v>30</v>
      </c>
      <c r="T61" s="77"/>
      <c r="U61" s="78">
        <v>1000000000</v>
      </c>
      <c r="V61" s="77"/>
      <c r="W61" s="91"/>
      <c r="X61" s="77"/>
      <c r="Y61" s="133">
        <f>'[2]PAGOS 18'!$R$140</f>
        <v>0</v>
      </c>
    </row>
    <row r="62" spans="1:25" ht="15" customHeight="1" x14ac:dyDescent="0.25">
      <c r="A62" s="82"/>
      <c r="B62" s="80"/>
      <c r="C62" s="77"/>
      <c r="D62" s="78"/>
      <c r="E62" s="77"/>
      <c r="F62" s="130"/>
      <c r="G62" s="77"/>
      <c r="H62" s="131"/>
      <c r="J62" s="82"/>
      <c r="K62" s="80"/>
      <c r="L62" s="77"/>
      <c r="M62" s="78"/>
      <c r="N62" s="77"/>
      <c r="O62" s="91"/>
      <c r="P62" s="77"/>
      <c r="Q62" s="132"/>
      <c r="R62" s="82"/>
      <c r="S62" s="80"/>
      <c r="T62" s="77"/>
      <c r="U62" s="78"/>
      <c r="V62" s="77"/>
      <c r="W62" s="91"/>
      <c r="X62" s="77"/>
      <c r="Y62" s="133"/>
    </row>
    <row r="63" spans="1:25" ht="15" customHeight="1" x14ac:dyDescent="0.25">
      <c r="A63" s="82">
        <f t="shared" ref="A63:A75" si="64">A61+1</f>
        <v>25</v>
      </c>
      <c r="B63" s="80" t="s">
        <v>30</v>
      </c>
      <c r="C63" s="77"/>
      <c r="D63" s="81">
        <v>300000000</v>
      </c>
      <c r="E63" s="77"/>
      <c r="F63" s="130"/>
      <c r="G63" s="77"/>
      <c r="H63" s="131">
        <f>'[2]PAGOS 18'!$R$144</f>
        <v>0</v>
      </c>
      <c r="J63" s="82">
        <f t="shared" si="60"/>
        <v>25</v>
      </c>
      <c r="K63" s="80" t="s">
        <v>30</v>
      </c>
      <c r="L63" s="77"/>
      <c r="M63" s="81">
        <v>300000000</v>
      </c>
      <c r="N63" s="77"/>
      <c r="O63" s="91"/>
      <c r="P63" s="77"/>
      <c r="Q63" s="132">
        <f>'[2]PAGOS 18'!$R$145</f>
        <v>6340333.3399999999</v>
      </c>
      <c r="R63" s="82">
        <f t="shared" ref="R63" si="65">R61+1</f>
        <v>25</v>
      </c>
      <c r="S63" s="80" t="s">
        <v>30</v>
      </c>
      <c r="T63" s="77"/>
      <c r="U63" s="81">
        <v>300000000</v>
      </c>
      <c r="V63" s="77"/>
      <c r="W63" s="91"/>
      <c r="X63" s="77"/>
      <c r="Y63" s="133">
        <f>'[2]PAGOS 18'!$R$146</f>
        <v>0</v>
      </c>
    </row>
    <row r="64" spans="1:25" ht="15" customHeight="1" x14ac:dyDescent="0.25">
      <c r="A64" s="82"/>
      <c r="B64" s="80"/>
      <c r="C64" s="77"/>
      <c r="D64" s="81"/>
      <c r="E64" s="77"/>
      <c r="F64" s="130"/>
      <c r="G64" s="77"/>
      <c r="H64" s="131"/>
      <c r="J64" s="82"/>
      <c r="K64" s="80"/>
      <c r="L64" s="77"/>
      <c r="M64" s="81"/>
      <c r="N64" s="77"/>
      <c r="O64" s="91"/>
      <c r="P64" s="77"/>
      <c r="Q64" s="132"/>
      <c r="R64" s="82"/>
      <c r="S64" s="80"/>
      <c r="T64" s="77"/>
      <c r="U64" s="81"/>
      <c r="V64" s="77"/>
      <c r="W64" s="91"/>
      <c r="X64" s="77"/>
      <c r="Y64" s="133"/>
    </row>
    <row r="65" spans="1:25" ht="15" customHeight="1" x14ac:dyDescent="0.25">
      <c r="A65" s="82">
        <f t="shared" si="64"/>
        <v>26</v>
      </c>
      <c r="B65" s="80" t="s">
        <v>30</v>
      </c>
      <c r="C65" s="77"/>
      <c r="D65" s="88">
        <v>299888355</v>
      </c>
      <c r="E65" s="77"/>
      <c r="F65" s="130"/>
      <c r="G65" s="77"/>
      <c r="H65" s="131">
        <f>'[2]PAGOS 18'!$R$150</f>
        <v>0</v>
      </c>
      <c r="J65" s="82">
        <f t="shared" si="60"/>
        <v>26</v>
      </c>
      <c r="K65" s="80" t="s">
        <v>30</v>
      </c>
      <c r="L65" s="77"/>
      <c r="M65" s="88">
        <v>299888355</v>
      </c>
      <c r="N65" s="77"/>
      <c r="O65" s="91"/>
      <c r="P65" s="77"/>
      <c r="Q65" s="132">
        <f>'[2]PAGOS 18'!$R$151</f>
        <v>6259344.0300000003</v>
      </c>
      <c r="R65" s="82">
        <f t="shared" ref="R65" si="66">R63+1</f>
        <v>26</v>
      </c>
      <c r="S65" s="80" t="s">
        <v>30</v>
      </c>
      <c r="T65" s="77"/>
      <c r="U65" s="88">
        <v>299888355</v>
      </c>
      <c r="V65" s="77"/>
      <c r="W65" s="91"/>
      <c r="X65" s="77"/>
      <c r="Y65" s="133">
        <f>'[2]PAGOS 18'!$R$152</f>
        <v>0</v>
      </c>
    </row>
    <row r="66" spans="1:25" ht="15" customHeight="1" x14ac:dyDescent="0.25">
      <c r="A66" s="82"/>
      <c r="B66" s="80"/>
      <c r="C66" s="77"/>
      <c r="D66" s="88"/>
      <c r="E66" s="77"/>
      <c r="F66" s="130"/>
      <c r="G66" s="77"/>
      <c r="H66" s="131"/>
      <c r="J66" s="82"/>
      <c r="K66" s="80"/>
      <c r="L66" s="77"/>
      <c r="M66" s="88"/>
      <c r="N66" s="77"/>
      <c r="O66" s="91"/>
      <c r="P66" s="77"/>
      <c r="Q66" s="132"/>
      <c r="R66" s="82"/>
      <c r="S66" s="80"/>
      <c r="T66" s="77"/>
      <c r="U66" s="88"/>
      <c r="V66" s="77"/>
      <c r="W66" s="91"/>
      <c r="X66" s="77"/>
      <c r="Y66" s="133"/>
    </row>
    <row r="67" spans="1:25" ht="15" customHeight="1" x14ac:dyDescent="0.25">
      <c r="A67" s="82">
        <f t="shared" si="64"/>
        <v>27</v>
      </c>
      <c r="B67" s="80" t="s">
        <v>30</v>
      </c>
      <c r="C67" s="77"/>
      <c r="D67" s="78">
        <v>223786059</v>
      </c>
      <c r="E67" s="77"/>
      <c r="F67" s="130"/>
      <c r="G67" s="77"/>
      <c r="H67" s="131">
        <f>'[2]PAGOS 18'!$R$156</f>
        <v>0</v>
      </c>
      <c r="J67" s="82">
        <f t="shared" si="60"/>
        <v>27</v>
      </c>
      <c r="K67" s="80" t="s">
        <v>30</v>
      </c>
      <c r="L67" s="77"/>
      <c r="M67" s="78">
        <v>223786059</v>
      </c>
      <c r="N67" s="77"/>
      <c r="O67" s="91"/>
      <c r="P67" s="77"/>
      <c r="Q67" s="132">
        <f>'[2]PAGOS 18'!$R$157</f>
        <v>4219193.16</v>
      </c>
      <c r="R67" s="82">
        <f t="shared" ref="R67" si="67">R65+1</f>
        <v>27</v>
      </c>
      <c r="S67" s="80" t="s">
        <v>30</v>
      </c>
      <c r="T67" s="77"/>
      <c r="U67" s="78">
        <v>223786059</v>
      </c>
      <c r="V67" s="140"/>
      <c r="W67" s="91"/>
      <c r="X67" s="77"/>
      <c r="Y67" s="133">
        <f>'[2]PAGOS 18'!$R$158</f>
        <v>0</v>
      </c>
    </row>
    <row r="68" spans="1:25" ht="15" customHeight="1" x14ac:dyDescent="0.25">
      <c r="A68" s="82"/>
      <c r="B68" s="80"/>
      <c r="C68" s="77"/>
      <c r="D68" s="78"/>
      <c r="E68" s="77"/>
      <c r="F68" s="130"/>
      <c r="G68" s="77"/>
      <c r="H68" s="131"/>
      <c r="J68" s="82"/>
      <c r="K68" s="80"/>
      <c r="L68" s="77"/>
      <c r="M68" s="78"/>
      <c r="N68" s="77"/>
      <c r="O68" s="91"/>
      <c r="P68" s="77"/>
      <c r="Q68" s="132"/>
      <c r="R68" s="82"/>
      <c r="S68" s="80"/>
      <c r="T68" s="77"/>
      <c r="U68" s="78"/>
      <c r="V68" s="140"/>
      <c r="W68" s="91"/>
      <c r="X68" s="77"/>
      <c r="Y68" s="133"/>
    </row>
    <row r="69" spans="1:25" ht="15" customHeight="1" x14ac:dyDescent="0.25">
      <c r="A69" s="82">
        <f t="shared" si="64"/>
        <v>28</v>
      </c>
      <c r="B69" s="80" t="s">
        <v>30</v>
      </c>
      <c r="C69" s="77"/>
      <c r="D69" s="78">
        <v>500379494</v>
      </c>
      <c r="E69" s="77"/>
      <c r="F69" s="130"/>
      <c r="G69" s="77"/>
      <c r="H69" s="131">
        <f>'[2]PAGOS 18'!$R$162</f>
        <v>0</v>
      </c>
      <c r="J69" s="82">
        <f t="shared" si="60"/>
        <v>28</v>
      </c>
      <c r="K69" s="80" t="s">
        <v>30</v>
      </c>
      <c r="L69" s="77"/>
      <c r="M69" s="78">
        <v>500379494</v>
      </c>
      <c r="N69" s="77"/>
      <c r="O69" s="91"/>
      <c r="P69" s="77"/>
      <c r="Q69" s="132">
        <f>'[2]PAGOS 18'!$R$163</f>
        <v>10262225.370000001</v>
      </c>
      <c r="R69" s="82">
        <f t="shared" ref="R69" si="68">R67+1</f>
        <v>28</v>
      </c>
      <c r="S69" s="80" t="s">
        <v>30</v>
      </c>
      <c r="T69" s="77"/>
      <c r="U69" s="78">
        <v>500379494</v>
      </c>
      <c r="V69" s="77"/>
      <c r="W69" s="91"/>
      <c r="X69" s="77"/>
      <c r="Y69" s="133">
        <f>'[2]PAGOS 18'!$R$164</f>
        <v>0</v>
      </c>
    </row>
    <row r="70" spans="1:25" ht="15" customHeight="1" x14ac:dyDescent="0.25">
      <c r="A70" s="82"/>
      <c r="B70" s="80"/>
      <c r="C70" s="77"/>
      <c r="D70" s="78"/>
      <c r="E70" s="77"/>
      <c r="F70" s="130"/>
      <c r="G70" s="77"/>
      <c r="H70" s="131"/>
      <c r="J70" s="82"/>
      <c r="K70" s="80"/>
      <c r="L70" s="77"/>
      <c r="M70" s="78"/>
      <c r="N70" s="77"/>
      <c r="O70" s="91"/>
      <c r="P70" s="77"/>
      <c r="Q70" s="132"/>
      <c r="R70" s="82"/>
      <c r="S70" s="80"/>
      <c r="T70" s="77"/>
      <c r="U70" s="78"/>
      <c r="V70" s="77"/>
      <c r="W70" s="91"/>
      <c r="X70" s="77"/>
      <c r="Y70" s="133"/>
    </row>
    <row r="71" spans="1:25" ht="15" customHeight="1" x14ac:dyDescent="0.25">
      <c r="A71" s="82">
        <f t="shared" si="64"/>
        <v>29</v>
      </c>
      <c r="B71" s="80" t="s">
        <v>30</v>
      </c>
      <c r="C71" s="77"/>
      <c r="D71" s="78">
        <v>86788886</v>
      </c>
      <c r="E71" s="77"/>
      <c r="F71" s="130"/>
      <c r="G71" s="77"/>
      <c r="H71" s="131">
        <f>'[2]PAGOS 18'!$R$186</f>
        <v>0</v>
      </c>
      <c r="J71" s="82">
        <f t="shared" si="60"/>
        <v>29</v>
      </c>
      <c r="K71" s="80" t="s">
        <v>30</v>
      </c>
      <c r="L71" s="77"/>
      <c r="M71" s="78">
        <v>86788886</v>
      </c>
      <c r="N71" s="77"/>
      <c r="O71" s="91"/>
      <c r="P71" s="77"/>
      <c r="Q71" s="132">
        <f>'[2]PAGOS 18'!$R$187</f>
        <v>1882663.2799999998</v>
      </c>
      <c r="R71" s="82">
        <f t="shared" ref="R71:R75" si="69">R69+1</f>
        <v>29</v>
      </c>
      <c r="S71" s="80" t="s">
        <v>30</v>
      </c>
      <c r="T71" s="77"/>
      <c r="U71" s="78">
        <v>86788886</v>
      </c>
      <c r="V71" s="77"/>
      <c r="W71" s="91"/>
      <c r="X71" s="77"/>
      <c r="Y71" s="133">
        <f>'[2]PAGOS 18'!$R$188</f>
        <v>0</v>
      </c>
    </row>
    <row r="72" spans="1:25" ht="15" customHeight="1" x14ac:dyDescent="0.25">
      <c r="A72" s="82"/>
      <c r="B72" s="80"/>
      <c r="C72" s="77"/>
      <c r="D72" s="78"/>
      <c r="E72" s="77"/>
      <c r="F72" s="130"/>
      <c r="G72" s="77"/>
      <c r="H72" s="131"/>
      <c r="J72" s="82"/>
      <c r="K72" s="80"/>
      <c r="L72" s="77"/>
      <c r="M72" s="78"/>
      <c r="N72" s="77"/>
      <c r="O72" s="91"/>
      <c r="P72" s="77"/>
      <c r="Q72" s="132"/>
      <c r="R72" s="82"/>
      <c r="S72" s="80"/>
      <c r="T72" s="77"/>
      <c r="U72" s="78"/>
      <c r="V72" s="77"/>
      <c r="W72" s="91"/>
      <c r="X72" s="77"/>
      <c r="Y72" s="133"/>
    </row>
    <row r="73" spans="1:25" ht="15" customHeight="1" x14ac:dyDescent="0.25">
      <c r="A73" s="82">
        <f t="shared" si="64"/>
        <v>30</v>
      </c>
      <c r="B73" s="80" t="s">
        <v>30</v>
      </c>
      <c r="C73" s="77"/>
      <c r="D73" s="78">
        <v>56998668</v>
      </c>
      <c r="E73" s="77"/>
      <c r="F73" s="130"/>
      <c r="G73" s="77"/>
      <c r="H73" s="131">
        <f>'[2]PAGOS 18'!$R$192</f>
        <v>0</v>
      </c>
      <c r="J73" s="82">
        <f t="shared" si="60"/>
        <v>30</v>
      </c>
      <c r="K73" s="80" t="s">
        <v>30</v>
      </c>
      <c r="L73" s="77"/>
      <c r="M73" s="78">
        <v>56998668</v>
      </c>
      <c r="N73" s="77"/>
      <c r="O73" s="91"/>
      <c r="P73" s="77"/>
      <c r="Q73" s="132">
        <f>'[2]PAGOS 18'!$R$193</f>
        <v>1257946.6599999999</v>
      </c>
      <c r="R73" s="82">
        <f t="shared" si="69"/>
        <v>30</v>
      </c>
      <c r="S73" s="80" t="s">
        <v>30</v>
      </c>
      <c r="T73" s="77"/>
      <c r="U73" s="78">
        <v>56998668</v>
      </c>
      <c r="V73" s="77"/>
      <c r="W73" s="91"/>
      <c r="X73" s="77"/>
      <c r="Y73" s="133">
        <f>'[2]PAGOS 18'!$R$194</f>
        <v>0</v>
      </c>
    </row>
    <row r="74" spans="1:25" ht="15" customHeight="1" x14ac:dyDescent="0.25">
      <c r="A74" s="82"/>
      <c r="B74" s="80"/>
      <c r="C74" s="77"/>
      <c r="D74" s="78"/>
      <c r="E74" s="77"/>
      <c r="F74" s="130"/>
      <c r="G74" s="77"/>
      <c r="H74" s="131"/>
      <c r="J74" s="82"/>
      <c r="K74" s="80"/>
      <c r="L74" s="77"/>
      <c r="M74" s="78"/>
      <c r="N74" s="77"/>
      <c r="O74" s="91"/>
      <c r="P74" s="77"/>
      <c r="Q74" s="132"/>
      <c r="R74" s="82"/>
      <c r="S74" s="80"/>
      <c r="T74" s="77"/>
      <c r="U74" s="78"/>
      <c r="V74" s="77"/>
      <c r="W74" s="91"/>
      <c r="X74" s="77"/>
      <c r="Y74" s="133"/>
    </row>
    <row r="75" spans="1:25" ht="15" customHeight="1" x14ac:dyDescent="0.25">
      <c r="A75" s="82">
        <f t="shared" si="64"/>
        <v>31</v>
      </c>
      <c r="B75" s="80" t="s">
        <v>30</v>
      </c>
      <c r="C75" s="77"/>
      <c r="D75" s="78">
        <v>420000000</v>
      </c>
      <c r="E75" s="31"/>
      <c r="F75" s="130"/>
      <c r="G75" s="77"/>
      <c r="H75" s="131">
        <f>'[2]PAGOS 18'!$R$198</f>
        <v>132013</v>
      </c>
      <c r="J75" s="82">
        <f t="shared" si="60"/>
        <v>31</v>
      </c>
      <c r="K75" s="80" t="s">
        <v>30</v>
      </c>
      <c r="L75" s="77"/>
      <c r="M75" s="78">
        <v>420000000</v>
      </c>
      <c r="N75" s="31"/>
      <c r="O75" s="91"/>
      <c r="P75" s="93"/>
      <c r="Q75" s="132">
        <f>'[2]PAGOS 18'!$R$199</f>
        <v>8693530.5899999999</v>
      </c>
      <c r="R75" s="82">
        <f t="shared" si="69"/>
        <v>31</v>
      </c>
      <c r="S75" s="80" t="s">
        <v>30</v>
      </c>
      <c r="T75" s="77"/>
      <c r="U75" s="78">
        <v>420000000</v>
      </c>
      <c r="V75" s="31"/>
      <c r="W75" s="91"/>
      <c r="X75" s="77"/>
      <c r="Y75" s="133">
        <f>'[2]PAGOS 18'!$R$200</f>
        <v>0</v>
      </c>
    </row>
    <row r="76" spans="1:25" ht="15" customHeight="1" x14ac:dyDescent="0.25">
      <c r="A76" s="82"/>
      <c r="B76" s="80"/>
      <c r="C76" s="77"/>
      <c r="D76" s="78"/>
      <c r="E76" s="31"/>
      <c r="F76" s="130"/>
      <c r="G76" s="77"/>
      <c r="H76" s="131"/>
      <c r="J76" s="82"/>
      <c r="K76" s="80"/>
      <c r="L76" s="77"/>
      <c r="M76" s="78"/>
      <c r="N76" s="31"/>
      <c r="O76" s="91"/>
      <c r="P76" s="93"/>
      <c r="Q76" s="132"/>
      <c r="R76" s="82"/>
      <c r="S76" s="80"/>
      <c r="T76" s="77"/>
      <c r="U76" s="78"/>
      <c r="V76" s="31"/>
      <c r="W76" s="91"/>
      <c r="X76" s="77"/>
      <c r="Y76" s="133"/>
    </row>
    <row r="77" spans="1:25" ht="15" customHeight="1" x14ac:dyDescent="0.25">
      <c r="A77" s="33"/>
      <c r="B77" s="30"/>
      <c r="C77" s="31"/>
      <c r="D77" s="32"/>
      <c r="E77" s="31"/>
      <c r="F77" s="36"/>
      <c r="G77" s="31"/>
      <c r="H77" s="35"/>
      <c r="J77" s="33"/>
      <c r="K77" s="30"/>
      <c r="L77" s="31"/>
      <c r="M77" s="32"/>
      <c r="N77" s="31"/>
      <c r="O77" s="34"/>
      <c r="P77" s="41"/>
      <c r="Q77" s="35"/>
      <c r="R77" s="33"/>
      <c r="S77" s="30"/>
      <c r="T77" s="31"/>
      <c r="U77" s="32"/>
      <c r="V77" s="31"/>
      <c r="W77" s="34"/>
      <c r="X77" s="40"/>
      <c r="Y77" s="37"/>
    </row>
    <row r="78" spans="1:25" ht="15" customHeight="1" x14ac:dyDescent="0.25">
      <c r="A78" s="103" t="s">
        <v>65</v>
      </c>
      <c r="B78" s="103"/>
      <c r="C78" s="103"/>
      <c r="D78" s="103"/>
      <c r="E78" s="103"/>
      <c r="F78" s="103"/>
      <c r="G78" s="77"/>
      <c r="H78" s="138">
        <f>SUM(H15:H76)</f>
        <v>144514007.26999998</v>
      </c>
      <c r="J78" s="111" t="s">
        <v>89</v>
      </c>
      <c r="K78" s="111"/>
      <c r="L78" s="111"/>
      <c r="M78" s="111"/>
      <c r="N78" s="111"/>
      <c r="O78" s="111"/>
      <c r="P78" s="93"/>
      <c r="Q78" s="127">
        <f>SUM(Q15:Q76)</f>
        <v>429448567.25999999</v>
      </c>
      <c r="S78" s="103" t="s">
        <v>90</v>
      </c>
      <c r="T78" s="103"/>
      <c r="U78" s="103"/>
      <c r="V78" s="103"/>
      <c r="W78" s="103"/>
      <c r="X78" s="128"/>
      <c r="Y78" s="127">
        <f>SUM(Y15:Y76)</f>
        <v>542006.18999999994</v>
      </c>
    </row>
    <row r="79" spans="1:25" ht="15.75" customHeight="1" x14ac:dyDescent="0.25">
      <c r="A79" s="103"/>
      <c r="B79" s="103"/>
      <c r="C79" s="103"/>
      <c r="D79" s="103"/>
      <c r="E79" s="103"/>
      <c r="F79" s="103"/>
      <c r="G79" s="77"/>
      <c r="H79" s="138"/>
      <c r="J79" s="111"/>
      <c r="K79" s="111"/>
      <c r="L79" s="111"/>
      <c r="M79" s="111"/>
      <c r="N79" s="111"/>
      <c r="O79" s="111"/>
      <c r="P79" s="93"/>
      <c r="Q79" s="127"/>
      <c r="S79" s="103"/>
      <c r="T79" s="103"/>
      <c r="U79" s="103"/>
      <c r="V79" s="103"/>
      <c r="W79" s="103"/>
      <c r="X79" s="128"/>
      <c r="Y79" s="127"/>
    </row>
    <row r="80" spans="1:25" x14ac:dyDescent="0.25">
      <c r="N80" s="18"/>
    </row>
    <row r="81" spans="1:25" ht="18" customHeight="1" x14ac:dyDescent="0.25">
      <c r="A81" s="139" t="s">
        <v>66</v>
      </c>
      <c r="B81" s="139"/>
      <c r="C81" s="139"/>
      <c r="D81" s="139"/>
      <c r="E81" s="139"/>
      <c r="F81" s="139"/>
      <c r="G81" s="139"/>
      <c r="H81" s="139"/>
      <c r="I81" s="139"/>
      <c r="J81" s="139"/>
      <c r="K81" s="139"/>
      <c r="L81" s="139"/>
      <c r="M81" s="139"/>
      <c r="N81" s="139"/>
      <c r="O81" s="139"/>
      <c r="P81" s="139"/>
      <c r="Q81" s="139"/>
      <c r="R81" s="139"/>
      <c r="S81" s="139"/>
      <c r="T81" s="139"/>
      <c r="U81" s="139"/>
      <c r="V81" s="139"/>
      <c r="W81" s="139"/>
      <c r="X81" s="137">
        <f>Y78+Q78+H78</f>
        <v>574504580.72000003</v>
      </c>
      <c r="Y81" s="137"/>
    </row>
    <row r="82" spans="1:25" ht="18" customHeight="1" x14ac:dyDescent="0.25">
      <c r="A82" s="139"/>
      <c r="B82" s="139"/>
      <c r="C82" s="139"/>
      <c r="D82" s="139"/>
      <c r="E82" s="139"/>
      <c r="F82" s="139"/>
      <c r="G82" s="139"/>
      <c r="H82" s="139"/>
      <c r="I82" s="139"/>
      <c r="J82" s="139"/>
      <c r="K82" s="139"/>
      <c r="L82" s="139"/>
      <c r="M82" s="139"/>
      <c r="N82" s="139"/>
      <c r="O82" s="139"/>
      <c r="P82" s="139"/>
      <c r="Q82" s="139"/>
      <c r="R82" s="139"/>
      <c r="S82" s="139"/>
      <c r="T82" s="139"/>
      <c r="U82" s="139"/>
      <c r="V82" s="139"/>
      <c r="W82" s="139"/>
      <c r="X82" s="137"/>
      <c r="Y82" s="137"/>
    </row>
  </sheetData>
  <mergeCells count="678">
    <mergeCell ref="J78:O79"/>
    <mergeCell ref="X73:X74"/>
    <mergeCell ref="S57:S58"/>
    <mergeCell ref="T51:T52"/>
    <mergeCell ref="T53:T54"/>
    <mergeCell ref="S51:S52"/>
    <mergeCell ref="S53:S54"/>
    <mergeCell ref="S55:S56"/>
    <mergeCell ref="S47:S48"/>
    <mergeCell ref="S49:S50"/>
    <mergeCell ref="T55:T56"/>
    <mergeCell ref="K71:K72"/>
    <mergeCell ref="L71:L72"/>
    <mergeCell ref="M71:M72"/>
    <mergeCell ref="S71:S72"/>
    <mergeCell ref="T71:T72"/>
    <mergeCell ref="U71:U72"/>
    <mergeCell ref="N63:N64"/>
    <mergeCell ref="N65:N66"/>
    <mergeCell ref="Q73:Q74"/>
    <mergeCell ref="R73:R74"/>
    <mergeCell ref="S73:S74"/>
    <mergeCell ref="T73:T74"/>
    <mergeCell ref="U73:U74"/>
    <mergeCell ref="Y55:Y56"/>
    <mergeCell ref="T41:T42"/>
    <mergeCell ref="Q65:Q66"/>
    <mergeCell ref="Q67:Q68"/>
    <mergeCell ref="Q69:Q70"/>
    <mergeCell ref="N55:N56"/>
    <mergeCell ref="Y73:Y74"/>
    <mergeCell ref="N73:N74"/>
    <mergeCell ref="V73:V74"/>
    <mergeCell ref="R71:R72"/>
    <mergeCell ref="Q71:Q72"/>
    <mergeCell ref="V45:V46"/>
    <mergeCell ref="V43:V44"/>
    <mergeCell ref="Y69:Y70"/>
    <mergeCell ref="S59:S60"/>
    <mergeCell ref="Y59:Y60"/>
    <mergeCell ref="X59:X60"/>
    <mergeCell ref="T61:T62"/>
    <mergeCell ref="T63:T64"/>
    <mergeCell ref="S65:S66"/>
    <mergeCell ref="T65:T66"/>
    <mergeCell ref="U65:U66"/>
    <mergeCell ref="R63:R64"/>
    <mergeCell ref="P45:P46"/>
    <mergeCell ref="X27:X28"/>
    <mergeCell ref="E63:E64"/>
    <mergeCell ref="B65:B66"/>
    <mergeCell ref="D67:D68"/>
    <mergeCell ref="H69:H70"/>
    <mergeCell ref="G63:G64"/>
    <mergeCell ref="C67:C68"/>
    <mergeCell ref="C69:C70"/>
    <mergeCell ref="N67:N68"/>
    <mergeCell ref="N69:N70"/>
    <mergeCell ref="B63:B64"/>
    <mergeCell ref="C63:C64"/>
    <mergeCell ref="H63:H64"/>
    <mergeCell ref="K65:K66"/>
    <mergeCell ref="M65:M66"/>
    <mergeCell ref="B67:B68"/>
    <mergeCell ref="D69:D70"/>
    <mergeCell ref="J65:J66"/>
    <mergeCell ref="L67:L68"/>
    <mergeCell ref="M67:M68"/>
    <mergeCell ref="L63:L64"/>
    <mergeCell ref="V49:V50"/>
    <mergeCell ref="V47:V48"/>
    <mergeCell ref="X29:X30"/>
    <mergeCell ref="E73:E74"/>
    <mergeCell ref="C73:C74"/>
    <mergeCell ref="S69:S70"/>
    <mergeCell ref="X15:X16"/>
    <mergeCell ref="V29:V30"/>
    <mergeCell ref="V27:V28"/>
    <mergeCell ref="V25:V26"/>
    <mergeCell ref="V23:V24"/>
    <mergeCell ref="V21:V22"/>
    <mergeCell ref="V19:V20"/>
    <mergeCell ref="V17:V18"/>
    <mergeCell ref="V41:V42"/>
    <mergeCell ref="V39:V40"/>
    <mergeCell ref="V37:V38"/>
    <mergeCell ref="V35:V36"/>
    <mergeCell ref="V33:V34"/>
    <mergeCell ref="V31:V32"/>
    <mergeCell ref="X17:X18"/>
    <mergeCell ref="X19:X20"/>
    <mergeCell ref="X21:X22"/>
    <mergeCell ref="X23:X24"/>
    <mergeCell ref="T69:T70"/>
    <mergeCell ref="U69:U70"/>
    <mergeCell ref="X25:X26"/>
    <mergeCell ref="X31:X32"/>
    <mergeCell ref="T49:T50"/>
    <mergeCell ref="V15:V16"/>
    <mergeCell ref="X69:X70"/>
    <mergeCell ref="Y71:Y72"/>
    <mergeCell ref="X71:X72"/>
    <mergeCell ref="V71:V72"/>
    <mergeCell ref="V69:V70"/>
    <mergeCell ref="V67:V68"/>
    <mergeCell ref="V65:V66"/>
    <mergeCell ref="V63:V64"/>
    <mergeCell ref="V61:V62"/>
    <mergeCell ref="X33:X34"/>
    <mergeCell ref="X35:X36"/>
    <mergeCell ref="X37:X38"/>
    <mergeCell ref="X39:X40"/>
    <mergeCell ref="X41:X42"/>
    <mergeCell ref="V57:V58"/>
    <mergeCell ref="V55:V56"/>
    <mergeCell ref="V53:V54"/>
    <mergeCell ref="V51:V52"/>
    <mergeCell ref="Y67:Y68"/>
    <mergeCell ref="T27:T28"/>
    <mergeCell ref="T29:T30"/>
    <mergeCell ref="R65:R66"/>
    <mergeCell ref="R67:R68"/>
    <mergeCell ref="V59:V60"/>
    <mergeCell ref="Y61:Y62"/>
    <mergeCell ref="A61:A62"/>
    <mergeCell ref="S67:S68"/>
    <mergeCell ref="T67:T68"/>
    <mergeCell ref="U67:U68"/>
    <mergeCell ref="X67:X68"/>
    <mergeCell ref="T59:T60"/>
    <mergeCell ref="S61:S62"/>
    <mergeCell ref="U59:U60"/>
    <mergeCell ref="Q59:Q60"/>
    <mergeCell ref="Y63:Y64"/>
    <mergeCell ref="H59:H60"/>
    <mergeCell ref="L65:L66"/>
    <mergeCell ref="N61:N62"/>
    <mergeCell ref="P47:P48"/>
    <mergeCell ref="P49:P50"/>
    <mergeCell ref="N57:N58"/>
    <mergeCell ref="N59:N60"/>
    <mergeCell ref="U57:U58"/>
    <mergeCell ref="Q55:Q56"/>
    <mergeCell ref="N45:N46"/>
    <mergeCell ref="N47:N48"/>
    <mergeCell ref="N49:N50"/>
    <mergeCell ref="N51:N52"/>
    <mergeCell ref="N53:N54"/>
    <mergeCell ref="Q57:Q58"/>
    <mergeCell ref="R49:R50"/>
    <mergeCell ref="T57:T58"/>
    <mergeCell ref="T47:T48"/>
    <mergeCell ref="R51:R52"/>
    <mergeCell ref="R53:R54"/>
    <mergeCell ref="Q49:Q50"/>
    <mergeCell ref="X81:Y82"/>
    <mergeCell ref="Q61:Q62"/>
    <mergeCell ref="Q63:Q64"/>
    <mergeCell ref="H78:H79"/>
    <mergeCell ref="U61:U62"/>
    <mergeCell ref="S63:S64"/>
    <mergeCell ref="U63:U64"/>
    <mergeCell ref="H61:H62"/>
    <mergeCell ref="Q78:Q79"/>
    <mergeCell ref="H65:H66"/>
    <mergeCell ref="H67:H68"/>
    <mergeCell ref="N71:N72"/>
    <mergeCell ref="X61:X62"/>
    <mergeCell ref="X63:X64"/>
    <mergeCell ref="X65:X66"/>
    <mergeCell ref="Y65:Y66"/>
    <mergeCell ref="A81:W82"/>
    <mergeCell ref="L61:L62"/>
    <mergeCell ref="B69:B70"/>
    <mergeCell ref="A78:F79"/>
    <mergeCell ref="E65:E66"/>
    <mergeCell ref="G65:G66"/>
    <mergeCell ref="J67:J68"/>
    <mergeCell ref="J69:J70"/>
    <mergeCell ref="K53:K54"/>
    <mergeCell ref="J55:J56"/>
    <mergeCell ref="K55:K56"/>
    <mergeCell ref="K61:K62"/>
    <mergeCell ref="A55:A56"/>
    <mergeCell ref="D65:D66"/>
    <mergeCell ref="E59:E60"/>
    <mergeCell ref="G59:G60"/>
    <mergeCell ref="A57:A58"/>
    <mergeCell ref="B61:B62"/>
    <mergeCell ref="C61:C62"/>
    <mergeCell ref="D63:D64"/>
    <mergeCell ref="E57:E58"/>
    <mergeCell ref="B59:B60"/>
    <mergeCell ref="C59:C60"/>
    <mergeCell ref="D61:D62"/>
    <mergeCell ref="A59:A60"/>
    <mergeCell ref="A65:A66"/>
    <mergeCell ref="C65:C66"/>
    <mergeCell ref="A63:A64"/>
    <mergeCell ref="J61:J62"/>
    <mergeCell ref="J63:J64"/>
    <mergeCell ref="J57:J58"/>
    <mergeCell ref="J59:J60"/>
    <mergeCell ref="P75:P76"/>
    <mergeCell ref="A73:A74"/>
    <mergeCell ref="B73:B74"/>
    <mergeCell ref="D73:D74"/>
    <mergeCell ref="L59:L60"/>
    <mergeCell ref="K57:K58"/>
    <mergeCell ref="J71:J72"/>
    <mergeCell ref="A71:A72"/>
    <mergeCell ref="H71:H72"/>
    <mergeCell ref="E67:E68"/>
    <mergeCell ref="E69:E70"/>
    <mergeCell ref="E71:E72"/>
    <mergeCell ref="B71:B72"/>
    <mergeCell ref="C71:C72"/>
    <mergeCell ref="D71:D72"/>
    <mergeCell ref="A67:A68"/>
    <mergeCell ref="A69:A70"/>
    <mergeCell ref="P69:P70"/>
    <mergeCell ref="P71:P72"/>
    <mergeCell ref="M63:M64"/>
    <mergeCell ref="G73:G74"/>
    <mergeCell ref="P73:P74"/>
    <mergeCell ref="H73:H74"/>
    <mergeCell ref="J73:J74"/>
    <mergeCell ref="B57:B58"/>
    <mergeCell ref="C57:C58"/>
    <mergeCell ref="D57:D58"/>
    <mergeCell ref="H57:H58"/>
    <mergeCell ref="E55:E56"/>
    <mergeCell ref="H55:H56"/>
    <mergeCell ref="G55:G56"/>
    <mergeCell ref="G61:G62"/>
    <mergeCell ref="D59:D60"/>
    <mergeCell ref="E61:E62"/>
    <mergeCell ref="K73:K74"/>
    <mergeCell ref="M73:M74"/>
    <mergeCell ref="L73:L74"/>
    <mergeCell ref="L69:L70"/>
    <mergeCell ref="M69:M70"/>
    <mergeCell ref="M59:M60"/>
    <mergeCell ref="L31:L32"/>
    <mergeCell ref="M31:M32"/>
    <mergeCell ref="N31:N32"/>
    <mergeCell ref="K33:K34"/>
    <mergeCell ref="K35:K36"/>
    <mergeCell ref="K39:K40"/>
    <mergeCell ref="L39:L40"/>
    <mergeCell ref="K37:K38"/>
    <mergeCell ref="L37:L38"/>
    <mergeCell ref="K47:K48"/>
    <mergeCell ref="L47:L48"/>
    <mergeCell ref="M47:M48"/>
    <mergeCell ref="K41:K42"/>
    <mergeCell ref="L41:L42"/>
    <mergeCell ref="K43:K44"/>
    <mergeCell ref="K31:K32"/>
    <mergeCell ref="K51:K52"/>
    <mergeCell ref="M61:M62"/>
    <mergeCell ref="P31:P32"/>
    <mergeCell ref="Q31:Q32"/>
    <mergeCell ref="R45:R46"/>
    <mergeCell ref="R47:R48"/>
    <mergeCell ref="R55:R56"/>
    <mergeCell ref="R61:R62"/>
    <mergeCell ref="L57:L58"/>
    <mergeCell ref="M57:M58"/>
    <mergeCell ref="R59:R60"/>
    <mergeCell ref="M53:M54"/>
    <mergeCell ref="Q35:Q36"/>
    <mergeCell ref="R41:R42"/>
    <mergeCell ref="R43:R44"/>
    <mergeCell ref="Q45:Q46"/>
    <mergeCell ref="Q51:Q52"/>
    <mergeCell ref="Q53:Q54"/>
    <mergeCell ref="L51:L52"/>
    <mergeCell ref="M51:M52"/>
    <mergeCell ref="M55:M56"/>
    <mergeCell ref="L53:L54"/>
    <mergeCell ref="R57:R58"/>
    <mergeCell ref="L33:L34"/>
    <mergeCell ref="L35:L36"/>
    <mergeCell ref="Q47:Q48"/>
    <mergeCell ref="Q29:Q30"/>
    <mergeCell ref="N41:N42"/>
    <mergeCell ref="N43:N44"/>
    <mergeCell ref="Q33:Q34"/>
    <mergeCell ref="M41:M42"/>
    <mergeCell ref="M43:M44"/>
    <mergeCell ref="Q39:Q40"/>
    <mergeCell ref="Q41:Q42"/>
    <mergeCell ref="Q43:Q44"/>
    <mergeCell ref="Q37:Q38"/>
    <mergeCell ref="N37:N38"/>
    <mergeCell ref="N39:N40"/>
    <mergeCell ref="P37:P38"/>
    <mergeCell ref="P39:P40"/>
    <mergeCell ref="P41:P42"/>
    <mergeCell ref="P43:P44"/>
    <mergeCell ref="M35:M36"/>
    <mergeCell ref="N35:N36"/>
    <mergeCell ref="P35:P36"/>
    <mergeCell ref="M37:M38"/>
    <mergeCell ref="M39:M40"/>
    <mergeCell ref="M33:M34"/>
    <mergeCell ref="N33:N34"/>
    <mergeCell ref="P33:P34"/>
    <mergeCell ref="T31:T32"/>
    <mergeCell ref="T33:T34"/>
    <mergeCell ref="T35:T36"/>
    <mergeCell ref="T37:T38"/>
    <mergeCell ref="T39:T40"/>
    <mergeCell ref="R27:R28"/>
    <mergeCell ref="R29:R30"/>
    <mergeCell ref="R31:R32"/>
    <mergeCell ref="R33:R34"/>
    <mergeCell ref="R35:R36"/>
    <mergeCell ref="R37:R38"/>
    <mergeCell ref="R39:R40"/>
    <mergeCell ref="T43:T44"/>
    <mergeCell ref="T45:T46"/>
    <mergeCell ref="Y33:Y34"/>
    <mergeCell ref="Y35:Y36"/>
    <mergeCell ref="Y37:Y38"/>
    <mergeCell ref="Y39:Y40"/>
    <mergeCell ref="T15:T16"/>
    <mergeCell ref="T17:T18"/>
    <mergeCell ref="T19:T20"/>
    <mergeCell ref="T21:T22"/>
    <mergeCell ref="T23:T24"/>
    <mergeCell ref="T25:T26"/>
    <mergeCell ref="Y15:Y16"/>
    <mergeCell ref="Y17:Y18"/>
    <mergeCell ref="Y19:Y20"/>
    <mergeCell ref="Y21:Y22"/>
    <mergeCell ref="Y23:Y24"/>
    <mergeCell ref="Y25:Y26"/>
    <mergeCell ref="Y27:Y28"/>
    <mergeCell ref="Y29:Y30"/>
    <mergeCell ref="Y31:Y32"/>
    <mergeCell ref="U37:U38"/>
    <mergeCell ref="U39:U40"/>
    <mergeCell ref="U31:U32"/>
    <mergeCell ref="U33:U34"/>
    <mergeCell ref="U15:U16"/>
    <mergeCell ref="U45:U46"/>
    <mergeCell ref="U47:U48"/>
    <mergeCell ref="Y41:Y42"/>
    <mergeCell ref="Y43:Y44"/>
    <mergeCell ref="Y57:Y58"/>
    <mergeCell ref="X51:X52"/>
    <mergeCell ref="X53:X54"/>
    <mergeCell ref="X55:X56"/>
    <mergeCell ref="X57:X58"/>
    <mergeCell ref="U49:U50"/>
    <mergeCell ref="U51:U52"/>
    <mergeCell ref="U53:U54"/>
    <mergeCell ref="U55:U56"/>
    <mergeCell ref="X43:X44"/>
    <mergeCell ref="X45:X46"/>
    <mergeCell ref="X47:X48"/>
    <mergeCell ref="X49:X50"/>
    <mergeCell ref="Y45:Y46"/>
    <mergeCell ref="Y47:Y48"/>
    <mergeCell ref="Y49:Y50"/>
    <mergeCell ref="Y51:Y52"/>
    <mergeCell ref="Y53:Y54"/>
    <mergeCell ref="U17:U18"/>
    <mergeCell ref="U19:U20"/>
    <mergeCell ref="U21:U22"/>
    <mergeCell ref="U23:U24"/>
    <mergeCell ref="S39:S40"/>
    <mergeCell ref="S41:S42"/>
    <mergeCell ref="S43:S44"/>
    <mergeCell ref="S45:S46"/>
    <mergeCell ref="S27:S28"/>
    <mergeCell ref="S29:S30"/>
    <mergeCell ref="S31:S32"/>
    <mergeCell ref="S33:S34"/>
    <mergeCell ref="S35:S36"/>
    <mergeCell ref="S37:S38"/>
    <mergeCell ref="S19:S20"/>
    <mergeCell ref="S21:S22"/>
    <mergeCell ref="S23:S24"/>
    <mergeCell ref="S25:S26"/>
    <mergeCell ref="U25:U26"/>
    <mergeCell ref="U27:U28"/>
    <mergeCell ref="U29:U30"/>
    <mergeCell ref="U35:U36"/>
    <mergeCell ref="U41:U42"/>
    <mergeCell ref="U43:U44"/>
    <mergeCell ref="S15:S16"/>
    <mergeCell ref="S17:S18"/>
    <mergeCell ref="N25:N26"/>
    <mergeCell ref="R11:R14"/>
    <mergeCell ref="R15:R16"/>
    <mergeCell ref="R17:R18"/>
    <mergeCell ref="R19:R20"/>
    <mergeCell ref="R21:R22"/>
    <mergeCell ref="R23:R24"/>
    <mergeCell ref="R25:R26"/>
    <mergeCell ref="P25:P26"/>
    <mergeCell ref="Q25:Q26"/>
    <mergeCell ref="N19:N20"/>
    <mergeCell ref="P19:P20"/>
    <mergeCell ref="Q19:Q20"/>
    <mergeCell ref="Q21:Q22"/>
    <mergeCell ref="P15:P16"/>
    <mergeCell ref="Q15:Q16"/>
    <mergeCell ref="P23:P24"/>
    <mergeCell ref="Q23:Q24"/>
    <mergeCell ref="N23:N24"/>
    <mergeCell ref="N15:N16"/>
    <mergeCell ref="P17:P18"/>
    <mergeCell ref="Q17:Q18"/>
    <mergeCell ref="A45:A46"/>
    <mergeCell ref="B49:B50"/>
    <mergeCell ref="C49:C50"/>
    <mergeCell ref="D49:D50"/>
    <mergeCell ref="G49:G50"/>
    <mergeCell ref="B45:B46"/>
    <mergeCell ref="C45:C46"/>
    <mergeCell ref="D45:D46"/>
    <mergeCell ref="G57:G58"/>
    <mergeCell ref="E45:E46"/>
    <mergeCell ref="A51:A52"/>
    <mergeCell ref="E51:E52"/>
    <mergeCell ref="G51:G52"/>
    <mergeCell ref="A49:A50"/>
    <mergeCell ref="E49:E50"/>
    <mergeCell ref="B55:B56"/>
    <mergeCell ref="C55:C56"/>
    <mergeCell ref="D55:D56"/>
    <mergeCell ref="B53:B54"/>
    <mergeCell ref="C53:C54"/>
    <mergeCell ref="D53:D54"/>
    <mergeCell ref="A53:A54"/>
    <mergeCell ref="A47:A48"/>
    <mergeCell ref="B51:B52"/>
    <mergeCell ref="C41:C42"/>
    <mergeCell ref="D41:D42"/>
    <mergeCell ref="E41:E42"/>
    <mergeCell ref="G37:G38"/>
    <mergeCell ref="H37:H38"/>
    <mergeCell ref="G45:G46"/>
    <mergeCell ref="H45:H46"/>
    <mergeCell ref="A37:A38"/>
    <mergeCell ref="B37:B38"/>
    <mergeCell ref="C37:C38"/>
    <mergeCell ref="D37:D38"/>
    <mergeCell ref="E37:E38"/>
    <mergeCell ref="A43:A44"/>
    <mergeCell ref="G41:G42"/>
    <mergeCell ref="H41:H42"/>
    <mergeCell ref="A39:A40"/>
    <mergeCell ref="B39:B40"/>
    <mergeCell ref="C39:C40"/>
    <mergeCell ref="D39:D40"/>
    <mergeCell ref="E39:E40"/>
    <mergeCell ref="G39:G40"/>
    <mergeCell ref="H39:H40"/>
    <mergeCell ref="A41:A42"/>
    <mergeCell ref="B41:B42"/>
    <mergeCell ref="H49:H50"/>
    <mergeCell ref="G53:G54"/>
    <mergeCell ref="H53:H54"/>
    <mergeCell ref="H43:H44"/>
    <mergeCell ref="B43:B44"/>
    <mergeCell ref="C43:C44"/>
    <mergeCell ref="E47:E48"/>
    <mergeCell ref="G47:G48"/>
    <mergeCell ref="H47:H48"/>
    <mergeCell ref="D43:D44"/>
    <mergeCell ref="E43:E44"/>
    <mergeCell ref="G43:G44"/>
    <mergeCell ref="C51:C52"/>
    <mergeCell ref="D51:D52"/>
    <mergeCell ref="E53:E54"/>
    <mergeCell ref="B47:B48"/>
    <mergeCell ref="C47:C48"/>
    <mergeCell ref="D47:D48"/>
    <mergeCell ref="H51:H52"/>
    <mergeCell ref="I41:I42"/>
    <mergeCell ref="I39:I40"/>
    <mergeCell ref="J37:J38"/>
    <mergeCell ref="J39:J40"/>
    <mergeCell ref="J41:J42"/>
    <mergeCell ref="K49:K50"/>
    <mergeCell ref="L49:L50"/>
    <mergeCell ref="M49:M50"/>
    <mergeCell ref="K45:K46"/>
    <mergeCell ref="J43:J44"/>
    <mergeCell ref="J45:J46"/>
    <mergeCell ref="J47:J48"/>
    <mergeCell ref="L43:L44"/>
    <mergeCell ref="L45:L46"/>
    <mergeCell ref="M45:M46"/>
    <mergeCell ref="J49:J50"/>
    <mergeCell ref="A35:A36"/>
    <mergeCell ref="B35:B36"/>
    <mergeCell ref="C35:C36"/>
    <mergeCell ref="D35:D36"/>
    <mergeCell ref="E35:E36"/>
    <mergeCell ref="I37:I38"/>
    <mergeCell ref="G35:G36"/>
    <mergeCell ref="H35:H36"/>
    <mergeCell ref="I35:I36"/>
    <mergeCell ref="J35:J36"/>
    <mergeCell ref="A29:A30"/>
    <mergeCell ref="B29:B30"/>
    <mergeCell ref="C29:C30"/>
    <mergeCell ref="D29:D30"/>
    <mergeCell ref="E29:E30"/>
    <mergeCell ref="G31:G32"/>
    <mergeCell ref="H31:H32"/>
    <mergeCell ref="I31:I32"/>
    <mergeCell ref="J31:J32"/>
    <mergeCell ref="G33:G34"/>
    <mergeCell ref="H33:H34"/>
    <mergeCell ref="I33:I34"/>
    <mergeCell ref="J33:J34"/>
    <mergeCell ref="A33:A34"/>
    <mergeCell ref="B33:B34"/>
    <mergeCell ref="C33:C34"/>
    <mergeCell ref="D33:D34"/>
    <mergeCell ref="E33:E34"/>
    <mergeCell ref="A31:A32"/>
    <mergeCell ref="B31:B32"/>
    <mergeCell ref="C31:C32"/>
    <mergeCell ref="D31:D32"/>
    <mergeCell ref="E31:E32"/>
    <mergeCell ref="A25:A26"/>
    <mergeCell ref="B25:B26"/>
    <mergeCell ref="C25:C26"/>
    <mergeCell ref="D25:D26"/>
    <mergeCell ref="E25:E26"/>
    <mergeCell ref="L27:L28"/>
    <mergeCell ref="M27:M28"/>
    <mergeCell ref="G27:G28"/>
    <mergeCell ref="H27:H28"/>
    <mergeCell ref="A27:A28"/>
    <mergeCell ref="B27:B28"/>
    <mergeCell ref="C27:C28"/>
    <mergeCell ref="D27:D28"/>
    <mergeCell ref="E27:E28"/>
    <mergeCell ref="G25:G26"/>
    <mergeCell ref="H25:H26"/>
    <mergeCell ref="K29:K30"/>
    <mergeCell ref="L29:L30"/>
    <mergeCell ref="N27:N28"/>
    <mergeCell ref="P27:P28"/>
    <mergeCell ref="G29:G30"/>
    <mergeCell ref="H29:H30"/>
    <mergeCell ref="I29:I30"/>
    <mergeCell ref="J29:J30"/>
    <mergeCell ref="I27:I28"/>
    <mergeCell ref="J27:J28"/>
    <mergeCell ref="K27:K28"/>
    <mergeCell ref="M29:M30"/>
    <mergeCell ref="N29:N30"/>
    <mergeCell ref="P29:P30"/>
    <mergeCell ref="K23:K24"/>
    <mergeCell ref="K25:K26"/>
    <mergeCell ref="L25:L26"/>
    <mergeCell ref="L23:L24"/>
    <mergeCell ref="M23:M24"/>
    <mergeCell ref="I25:I26"/>
    <mergeCell ref="J25:J26"/>
    <mergeCell ref="M25:M26"/>
    <mergeCell ref="Q27:Q28"/>
    <mergeCell ref="M19:M20"/>
    <mergeCell ref="M21:M22"/>
    <mergeCell ref="N21:N22"/>
    <mergeCell ref="P21:P22"/>
    <mergeCell ref="K21:K22"/>
    <mergeCell ref="L21:L22"/>
    <mergeCell ref="A23:A24"/>
    <mergeCell ref="B23:B24"/>
    <mergeCell ref="C23:C24"/>
    <mergeCell ref="D23:D24"/>
    <mergeCell ref="E23:E24"/>
    <mergeCell ref="G21:G22"/>
    <mergeCell ref="H21:H22"/>
    <mergeCell ref="I21:I22"/>
    <mergeCell ref="J21:J22"/>
    <mergeCell ref="A21:A22"/>
    <mergeCell ref="B21:B22"/>
    <mergeCell ref="C21:C22"/>
    <mergeCell ref="D21:D22"/>
    <mergeCell ref="E21:E22"/>
    <mergeCell ref="G23:G24"/>
    <mergeCell ref="H23:H24"/>
    <mergeCell ref="I23:I24"/>
    <mergeCell ref="J23:J24"/>
    <mergeCell ref="L17:L18"/>
    <mergeCell ref="M17:M18"/>
    <mergeCell ref="N17:N18"/>
    <mergeCell ref="A19:A20"/>
    <mergeCell ref="B19:B20"/>
    <mergeCell ref="C19:C20"/>
    <mergeCell ref="D19:D20"/>
    <mergeCell ref="E19:E20"/>
    <mergeCell ref="G19:G20"/>
    <mergeCell ref="I17:I18"/>
    <mergeCell ref="J17:J18"/>
    <mergeCell ref="K17:K18"/>
    <mergeCell ref="A17:A18"/>
    <mergeCell ref="B17:B18"/>
    <mergeCell ref="C17:C18"/>
    <mergeCell ref="D17:D18"/>
    <mergeCell ref="E17:E18"/>
    <mergeCell ref="G17:G18"/>
    <mergeCell ref="H17:H18"/>
    <mergeCell ref="H19:H20"/>
    <mergeCell ref="I19:I20"/>
    <mergeCell ref="J19:J20"/>
    <mergeCell ref="K19:K20"/>
    <mergeCell ref="L19:L20"/>
    <mergeCell ref="J11:J14"/>
    <mergeCell ref="A15:A16"/>
    <mergeCell ref="B15:B16"/>
    <mergeCell ref="C15:C16"/>
    <mergeCell ref="D15:D16"/>
    <mergeCell ref="E15:E16"/>
    <mergeCell ref="G15:G16"/>
    <mergeCell ref="H15:H16"/>
    <mergeCell ref="I15:I16"/>
    <mergeCell ref="J15:J16"/>
    <mergeCell ref="Y78:Y79"/>
    <mergeCell ref="X78:X79"/>
    <mergeCell ref="A75:A76"/>
    <mergeCell ref="B75:B76"/>
    <mergeCell ref="C75:C76"/>
    <mergeCell ref="D75:D76"/>
    <mergeCell ref="F15:F76"/>
    <mergeCell ref="G71:G72"/>
    <mergeCell ref="G75:G76"/>
    <mergeCell ref="H75:H76"/>
    <mergeCell ref="J75:J76"/>
    <mergeCell ref="K75:K76"/>
    <mergeCell ref="L75:L76"/>
    <mergeCell ref="M75:M76"/>
    <mergeCell ref="O15:O76"/>
    <mergeCell ref="Q75:Q76"/>
    <mergeCell ref="R75:R76"/>
    <mergeCell ref="S75:S76"/>
    <mergeCell ref="U75:U76"/>
    <mergeCell ref="W15:W76"/>
    <mergeCell ref="Y75:Y76"/>
    <mergeCell ref="K15:K16"/>
    <mergeCell ref="L15:L16"/>
    <mergeCell ref="M15:M16"/>
    <mergeCell ref="G78:G79"/>
    <mergeCell ref="P78:P79"/>
    <mergeCell ref="X75:X76"/>
    <mergeCell ref="T75:T76"/>
    <mergeCell ref="P51:P52"/>
    <mergeCell ref="P53:P54"/>
    <mergeCell ref="P55:P56"/>
    <mergeCell ref="P57:P58"/>
    <mergeCell ref="P59:P60"/>
    <mergeCell ref="P61:P62"/>
    <mergeCell ref="P63:P64"/>
    <mergeCell ref="P65:P66"/>
    <mergeCell ref="P67:P68"/>
    <mergeCell ref="G67:G68"/>
    <mergeCell ref="G69:G70"/>
    <mergeCell ref="J51:J52"/>
    <mergeCell ref="J53:J54"/>
    <mergeCell ref="L55:L56"/>
    <mergeCell ref="K63:K64"/>
    <mergeCell ref="K59:K60"/>
    <mergeCell ref="S78:W79"/>
    <mergeCell ref="K67:K68"/>
    <mergeCell ref="K69:K70"/>
    <mergeCell ref="R69:R70"/>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Y33"/>
  <sheetViews>
    <sheetView tabSelected="1" zoomScale="80" zoomScaleNormal="80" workbookViewId="0">
      <selection activeCell="A32" sqref="A32:A33"/>
    </sheetView>
  </sheetViews>
  <sheetFormatPr baseColWidth="10" defaultRowHeight="15" x14ac:dyDescent="0.25"/>
  <cols>
    <col min="1" max="1" width="22.85546875" customWidth="1"/>
    <col min="2" max="2" width="18.7109375" customWidth="1"/>
    <col min="3" max="3" width="18" customWidth="1"/>
    <col min="4" max="4" width="40.85546875" customWidth="1"/>
    <col min="5" max="5" width="23.28515625" customWidth="1"/>
    <col min="6" max="6" width="22.7109375" customWidth="1"/>
    <col min="7" max="7" width="19.28515625" customWidth="1"/>
    <col min="8" max="8" width="17.85546875" customWidth="1"/>
    <col min="9" max="9" width="17.28515625" customWidth="1"/>
    <col min="10" max="10" width="26.28515625" customWidth="1"/>
    <col min="11" max="11" width="14.5703125" customWidth="1"/>
    <col min="12" max="12" width="47.140625" bestFit="1" customWidth="1"/>
    <col min="13" max="13" width="18.5703125" customWidth="1"/>
    <col min="14" max="14" width="17.7109375" customWidth="1"/>
    <col min="15" max="15" width="42.5703125" customWidth="1"/>
    <col min="16" max="16" width="32" customWidth="1"/>
  </cols>
  <sheetData>
    <row r="11" spans="1:25" ht="31.5" x14ac:dyDescent="0.25">
      <c r="A11" s="20" t="s">
        <v>67</v>
      </c>
      <c r="B11" s="21" t="s">
        <v>68</v>
      </c>
      <c r="C11" s="21" t="s">
        <v>69</v>
      </c>
      <c r="D11" s="21" t="s">
        <v>70</v>
      </c>
      <c r="E11" s="21" t="s">
        <v>71</v>
      </c>
      <c r="F11" s="21" t="s">
        <v>72</v>
      </c>
      <c r="G11" s="21" t="s">
        <v>73</v>
      </c>
      <c r="H11" s="21" t="s">
        <v>74</v>
      </c>
      <c r="I11" s="21" t="s">
        <v>75</v>
      </c>
      <c r="J11" s="21" t="s">
        <v>76</v>
      </c>
      <c r="K11" s="21" t="s">
        <v>77</v>
      </c>
      <c r="L11" s="21" t="s">
        <v>78</v>
      </c>
      <c r="M11" s="21" t="s">
        <v>92</v>
      </c>
      <c r="N11" s="21" t="s">
        <v>79</v>
      </c>
      <c r="O11" s="21" t="s">
        <v>80</v>
      </c>
      <c r="P11" s="21" t="s">
        <v>81</v>
      </c>
      <c r="Q11" s="13"/>
      <c r="R11" s="13"/>
      <c r="S11" s="13"/>
      <c r="T11" s="13"/>
      <c r="U11" s="13"/>
      <c r="V11" s="13"/>
      <c r="W11" s="13"/>
      <c r="X11" s="13"/>
      <c r="Y11" s="13"/>
    </row>
    <row r="12" spans="1:25" ht="15" customHeight="1" x14ac:dyDescent="0.25">
      <c r="A12" s="3"/>
      <c r="B12" s="3"/>
      <c r="C12" s="3"/>
      <c r="D12" s="3"/>
      <c r="E12" s="3"/>
      <c r="F12" s="3"/>
      <c r="G12" s="3"/>
      <c r="H12" s="3"/>
      <c r="I12" s="3"/>
      <c r="J12" s="3"/>
      <c r="K12" s="3"/>
      <c r="L12" s="3"/>
      <c r="M12" s="3"/>
      <c r="N12" s="3"/>
      <c r="O12" s="3"/>
      <c r="P12" s="3"/>
      <c r="Q12" s="14"/>
      <c r="R12" s="14"/>
      <c r="S12" s="14"/>
      <c r="T12" s="14"/>
      <c r="U12" s="14"/>
      <c r="V12" s="14"/>
      <c r="W12" s="14"/>
      <c r="X12" s="14"/>
      <c r="Y12" s="14"/>
    </row>
    <row r="13" spans="1:25" ht="105" x14ac:dyDescent="0.25">
      <c r="A13" s="46" t="s">
        <v>115</v>
      </c>
      <c r="B13" s="42"/>
      <c r="C13" s="43" t="s">
        <v>117</v>
      </c>
      <c r="D13" s="60" t="s">
        <v>116</v>
      </c>
      <c r="E13" s="45" t="s">
        <v>118</v>
      </c>
      <c r="F13" s="48" t="s">
        <v>30</v>
      </c>
      <c r="G13" s="49">
        <v>43209</v>
      </c>
      <c r="H13" s="50">
        <v>4922692</v>
      </c>
      <c r="I13" s="48" t="s">
        <v>119</v>
      </c>
      <c r="J13" s="48" t="s">
        <v>120</v>
      </c>
      <c r="K13" s="48"/>
      <c r="L13" s="48" t="s">
        <v>121</v>
      </c>
      <c r="M13" s="47">
        <v>0</v>
      </c>
      <c r="N13" s="51">
        <v>4.9099999999999998E-2</v>
      </c>
      <c r="O13" s="71" t="s">
        <v>122</v>
      </c>
      <c r="P13" s="48"/>
      <c r="Q13" s="24"/>
      <c r="R13" s="15"/>
      <c r="S13" s="15"/>
      <c r="T13" s="15"/>
      <c r="U13" s="15"/>
      <c r="V13" s="15"/>
      <c r="W13" s="15"/>
      <c r="X13" s="15"/>
      <c r="Y13" s="15"/>
    </row>
    <row r="14" spans="1:25" ht="75" x14ac:dyDescent="0.25">
      <c r="A14" s="73" t="s">
        <v>123</v>
      </c>
      <c r="B14" s="42"/>
      <c r="C14" s="62"/>
      <c r="D14" s="62" t="s">
        <v>124</v>
      </c>
      <c r="E14" s="71" t="s">
        <v>125</v>
      </c>
      <c r="F14" s="63" t="s">
        <v>126</v>
      </c>
      <c r="G14" s="74">
        <v>43241</v>
      </c>
      <c r="H14" s="64">
        <v>130000000</v>
      </c>
      <c r="I14" s="71" t="s">
        <v>127</v>
      </c>
      <c r="J14" s="48" t="s">
        <v>128</v>
      </c>
      <c r="K14" s="42"/>
      <c r="L14" s="62" t="s">
        <v>129</v>
      </c>
      <c r="M14" s="59">
        <v>0</v>
      </c>
      <c r="N14" s="65">
        <v>0</v>
      </c>
      <c r="O14" s="63" t="s">
        <v>130</v>
      </c>
      <c r="P14" s="42"/>
      <c r="R14" s="19"/>
      <c r="S14" s="19"/>
      <c r="T14" s="19"/>
      <c r="U14" s="19"/>
      <c r="V14" s="19"/>
      <c r="W14" s="19"/>
      <c r="X14" s="19"/>
      <c r="Y14" s="19"/>
    </row>
    <row r="15" spans="1:25" ht="165" x14ac:dyDescent="0.25">
      <c r="A15" s="57" t="s">
        <v>131</v>
      </c>
      <c r="B15" s="42"/>
      <c r="C15" s="62" t="s">
        <v>132</v>
      </c>
      <c r="D15" s="68" t="s">
        <v>133</v>
      </c>
      <c r="E15" s="56" t="s">
        <v>134</v>
      </c>
      <c r="F15" s="55" t="s">
        <v>135</v>
      </c>
      <c r="G15" s="49">
        <v>43244</v>
      </c>
      <c r="H15" s="64">
        <v>490326867.06999999</v>
      </c>
      <c r="I15" s="71" t="s">
        <v>136</v>
      </c>
      <c r="J15" s="48" t="s">
        <v>137</v>
      </c>
      <c r="K15" s="42"/>
      <c r="L15" s="56" t="s">
        <v>139</v>
      </c>
      <c r="M15" s="75">
        <v>0</v>
      </c>
      <c r="N15" s="76">
        <v>9.672E-3</v>
      </c>
      <c r="O15" s="55" t="s">
        <v>140</v>
      </c>
      <c r="P15" s="71" t="s">
        <v>138</v>
      </c>
    </row>
    <row r="16" spans="1:25" ht="195" x14ac:dyDescent="0.25">
      <c r="A16" s="73" t="s">
        <v>141</v>
      </c>
      <c r="B16" s="42"/>
      <c r="C16" s="62" t="s">
        <v>142</v>
      </c>
      <c r="D16" s="68" t="s">
        <v>143</v>
      </c>
      <c r="E16" s="71" t="s">
        <v>134</v>
      </c>
      <c r="F16" s="72" t="s">
        <v>135</v>
      </c>
      <c r="G16" s="49">
        <v>43244</v>
      </c>
      <c r="H16" s="66">
        <v>735000000</v>
      </c>
      <c r="I16" s="71" t="s">
        <v>144</v>
      </c>
      <c r="J16" s="48" t="s">
        <v>145</v>
      </c>
      <c r="K16" s="62"/>
      <c r="L16" s="67" t="s">
        <v>146</v>
      </c>
      <c r="M16" s="75">
        <v>0</v>
      </c>
      <c r="N16" s="58">
        <v>1.4E-2</v>
      </c>
      <c r="O16" s="63" t="s">
        <v>147</v>
      </c>
      <c r="P16" s="71" t="s">
        <v>148</v>
      </c>
    </row>
    <row r="17" spans="1:17" ht="195" x14ac:dyDescent="0.25">
      <c r="A17" s="57" t="s">
        <v>149</v>
      </c>
      <c r="B17" s="42"/>
      <c r="C17" s="62" t="s">
        <v>150</v>
      </c>
      <c r="D17" s="68" t="s">
        <v>133</v>
      </c>
      <c r="E17" s="71" t="s">
        <v>134</v>
      </c>
      <c r="F17" s="55" t="s">
        <v>135</v>
      </c>
      <c r="G17" s="49">
        <v>43244</v>
      </c>
      <c r="H17" s="66">
        <v>2191682494.4400001</v>
      </c>
      <c r="I17" s="56" t="s">
        <v>136</v>
      </c>
      <c r="J17" s="48" t="s">
        <v>151</v>
      </c>
      <c r="K17" s="62"/>
      <c r="L17" s="68" t="s">
        <v>152</v>
      </c>
      <c r="M17" s="59">
        <v>0</v>
      </c>
      <c r="N17" s="58">
        <v>0.04</v>
      </c>
      <c r="O17" s="69" t="s">
        <v>153</v>
      </c>
      <c r="P17" s="68" t="s">
        <v>154</v>
      </c>
    </row>
    <row r="18" spans="1:17" ht="195" x14ac:dyDescent="0.25">
      <c r="A18" s="57" t="s">
        <v>155</v>
      </c>
      <c r="B18" s="42"/>
      <c r="C18" s="62" t="s">
        <v>156</v>
      </c>
      <c r="D18" s="68" t="s">
        <v>157</v>
      </c>
      <c r="E18" s="56" t="s">
        <v>134</v>
      </c>
      <c r="F18" s="55" t="s">
        <v>11</v>
      </c>
      <c r="G18" s="49">
        <v>43251</v>
      </c>
      <c r="H18" s="64">
        <v>374700000</v>
      </c>
      <c r="I18" s="56" t="s">
        <v>158</v>
      </c>
      <c r="J18" s="48" t="s">
        <v>159</v>
      </c>
      <c r="K18" s="62"/>
      <c r="L18" s="67" t="s">
        <v>152</v>
      </c>
      <c r="M18" s="59">
        <v>0</v>
      </c>
      <c r="N18" s="58">
        <v>3.8E-3</v>
      </c>
      <c r="O18" s="69" t="s">
        <v>161</v>
      </c>
      <c r="P18" s="68" t="s">
        <v>160</v>
      </c>
    </row>
    <row r="19" spans="1:17" ht="177" customHeight="1" x14ac:dyDescent="0.25">
      <c r="A19" s="57" t="s">
        <v>162</v>
      </c>
      <c r="B19" s="42"/>
      <c r="C19" s="62" t="s">
        <v>163</v>
      </c>
      <c r="D19" s="68" t="s">
        <v>164</v>
      </c>
      <c r="E19" s="56" t="s">
        <v>134</v>
      </c>
      <c r="F19" s="55" t="s">
        <v>11</v>
      </c>
      <c r="G19" s="49">
        <v>43251</v>
      </c>
      <c r="H19" s="64">
        <v>249553564</v>
      </c>
      <c r="I19" s="56" t="s">
        <v>165</v>
      </c>
      <c r="J19" s="48" t="s">
        <v>151</v>
      </c>
      <c r="K19" s="62"/>
      <c r="L19" s="67" t="s">
        <v>152</v>
      </c>
      <c r="M19" s="59">
        <v>0</v>
      </c>
      <c r="N19" s="58">
        <v>2.3E-3</v>
      </c>
      <c r="O19" s="63" t="s">
        <v>167</v>
      </c>
      <c r="P19" s="68" t="s">
        <v>166</v>
      </c>
    </row>
    <row r="20" spans="1:17" ht="195" x14ac:dyDescent="0.25">
      <c r="A20" s="57" t="s">
        <v>168</v>
      </c>
      <c r="B20" s="42"/>
      <c r="C20" s="62" t="s">
        <v>169</v>
      </c>
      <c r="D20" s="68" t="s">
        <v>164</v>
      </c>
      <c r="E20" s="56" t="s">
        <v>134</v>
      </c>
      <c r="F20" s="55" t="s">
        <v>11</v>
      </c>
      <c r="G20" s="49">
        <v>43251</v>
      </c>
      <c r="H20" s="64">
        <v>153680955</v>
      </c>
      <c r="I20" s="56" t="s">
        <v>170</v>
      </c>
      <c r="J20" s="48" t="s">
        <v>151</v>
      </c>
      <c r="K20" s="62"/>
      <c r="L20" s="67" t="s">
        <v>152</v>
      </c>
      <c r="M20" s="59">
        <v>0</v>
      </c>
      <c r="N20" s="58">
        <v>1.5E-3</v>
      </c>
      <c r="O20" s="63" t="s">
        <v>172</v>
      </c>
      <c r="P20" s="68" t="s">
        <v>171</v>
      </c>
    </row>
    <row r="21" spans="1:17" ht="195" x14ac:dyDescent="0.25">
      <c r="A21" s="57" t="s">
        <v>173</v>
      </c>
      <c r="B21" s="42"/>
      <c r="C21" s="62" t="s">
        <v>174</v>
      </c>
      <c r="D21" s="68" t="s">
        <v>175</v>
      </c>
      <c r="E21" s="56" t="s">
        <v>134</v>
      </c>
      <c r="F21" s="55" t="s">
        <v>11</v>
      </c>
      <c r="G21" s="49">
        <v>43251</v>
      </c>
      <c r="H21" s="64">
        <v>957755570.35000002</v>
      </c>
      <c r="I21" s="56" t="s">
        <v>176</v>
      </c>
      <c r="J21" s="48" t="s">
        <v>151</v>
      </c>
      <c r="K21" s="62"/>
      <c r="L21" s="67" t="s">
        <v>152</v>
      </c>
      <c r="M21" s="59">
        <v>0</v>
      </c>
      <c r="N21" s="58">
        <v>0.01</v>
      </c>
      <c r="O21" s="63" t="s">
        <v>178</v>
      </c>
      <c r="P21" s="68" t="s">
        <v>177</v>
      </c>
    </row>
    <row r="22" spans="1:17" ht="195" x14ac:dyDescent="0.25">
      <c r="A22" s="57" t="s">
        <v>179</v>
      </c>
      <c r="B22" s="42"/>
      <c r="C22" s="62" t="s">
        <v>180</v>
      </c>
      <c r="D22" s="68" t="s">
        <v>181</v>
      </c>
      <c r="E22" s="56" t="s">
        <v>134</v>
      </c>
      <c r="F22" s="55" t="s">
        <v>11</v>
      </c>
      <c r="G22" s="49">
        <v>43251</v>
      </c>
      <c r="H22" s="64">
        <v>632300000</v>
      </c>
      <c r="I22" s="56" t="s">
        <v>182</v>
      </c>
      <c r="J22" s="48" t="s">
        <v>183</v>
      </c>
      <c r="K22" s="62"/>
      <c r="L22" s="67" t="s">
        <v>152</v>
      </c>
      <c r="M22" s="59">
        <v>0</v>
      </c>
      <c r="N22" s="58">
        <v>8.0000000000000002E-3</v>
      </c>
      <c r="O22" s="63" t="s">
        <v>184</v>
      </c>
      <c r="P22" s="68" t="s">
        <v>160</v>
      </c>
    </row>
    <row r="23" spans="1:17" ht="195" x14ac:dyDescent="0.25">
      <c r="A23" s="57" t="s">
        <v>185</v>
      </c>
      <c r="B23" s="42"/>
      <c r="C23" s="62" t="s">
        <v>186</v>
      </c>
      <c r="D23" s="68" t="s">
        <v>187</v>
      </c>
      <c r="E23" s="56" t="s">
        <v>134</v>
      </c>
      <c r="F23" s="55" t="s">
        <v>11</v>
      </c>
      <c r="G23" s="49">
        <v>43251</v>
      </c>
      <c r="H23" s="64">
        <v>500000000</v>
      </c>
      <c r="I23" s="56" t="s">
        <v>188</v>
      </c>
      <c r="J23" s="48" t="s">
        <v>151</v>
      </c>
      <c r="K23" s="62"/>
      <c r="L23" s="67" t="s">
        <v>152</v>
      </c>
      <c r="M23" s="59">
        <v>0</v>
      </c>
      <c r="N23" s="58">
        <v>5.0000000000000001E-3</v>
      </c>
      <c r="O23" s="63" t="s">
        <v>190</v>
      </c>
      <c r="P23" s="68" t="s">
        <v>189</v>
      </c>
    </row>
    <row r="24" spans="1:17" ht="195" x14ac:dyDescent="0.25">
      <c r="A24" s="57" t="s">
        <v>191</v>
      </c>
      <c r="B24" s="42"/>
      <c r="C24" s="62" t="s">
        <v>192</v>
      </c>
      <c r="D24" s="68" t="s">
        <v>193</v>
      </c>
      <c r="E24" s="56" t="s">
        <v>134</v>
      </c>
      <c r="F24" s="55" t="s">
        <v>11</v>
      </c>
      <c r="G24" s="49">
        <v>43251</v>
      </c>
      <c r="H24" s="64">
        <v>500000000</v>
      </c>
      <c r="I24" s="56" t="s">
        <v>158</v>
      </c>
      <c r="J24" s="48" t="s">
        <v>194</v>
      </c>
      <c r="K24" s="62"/>
      <c r="L24" s="67" t="s">
        <v>152</v>
      </c>
      <c r="M24" s="59">
        <v>0</v>
      </c>
      <c r="N24" s="58">
        <v>6.3E-3</v>
      </c>
      <c r="O24" s="63" t="s">
        <v>196</v>
      </c>
      <c r="P24" s="68" t="s">
        <v>195</v>
      </c>
    </row>
    <row r="25" spans="1:17" ht="195" x14ac:dyDescent="0.25">
      <c r="A25" s="57" t="s">
        <v>197</v>
      </c>
      <c r="B25" s="42"/>
      <c r="C25" s="62" t="s">
        <v>198</v>
      </c>
      <c r="D25" s="68" t="s">
        <v>199</v>
      </c>
      <c r="E25" s="56" t="s">
        <v>134</v>
      </c>
      <c r="F25" s="55" t="s">
        <v>11</v>
      </c>
      <c r="G25" s="49">
        <v>43251</v>
      </c>
      <c r="H25" s="64">
        <v>610000000</v>
      </c>
      <c r="I25" s="56" t="s">
        <v>158</v>
      </c>
      <c r="J25" s="48" t="s">
        <v>151</v>
      </c>
      <c r="K25" s="62"/>
      <c r="L25" s="67" t="s">
        <v>152</v>
      </c>
      <c r="M25" s="59">
        <v>0</v>
      </c>
      <c r="N25" s="58">
        <v>7.6E-3</v>
      </c>
      <c r="O25" s="63" t="s">
        <v>201</v>
      </c>
      <c r="P25" s="68" t="s">
        <v>200</v>
      </c>
    </row>
    <row r="26" spans="1:17" ht="210" x14ac:dyDescent="0.25">
      <c r="A26" s="73" t="s">
        <v>202</v>
      </c>
      <c r="B26" s="42"/>
      <c r="C26" s="62" t="s">
        <v>203</v>
      </c>
      <c r="D26" s="62" t="s">
        <v>204</v>
      </c>
      <c r="E26" s="62" t="s">
        <v>134</v>
      </c>
      <c r="F26" s="72" t="s">
        <v>11</v>
      </c>
      <c r="G26" s="49">
        <v>43252</v>
      </c>
      <c r="H26" s="64">
        <v>1400000000</v>
      </c>
      <c r="I26" s="71" t="s">
        <v>205</v>
      </c>
      <c r="J26" s="48" t="s">
        <v>206</v>
      </c>
      <c r="K26" s="62"/>
      <c r="L26" s="67" t="s">
        <v>152</v>
      </c>
      <c r="M26" s="59">
        <v>0</v>
      </c>
      <c r="N26" s="76">
        <v>1.8204999999999999E-2</v>
      </c>
      <c r="O26" s="63" t="s">
        <v>208</v>
      </c>
      <c r="P26" s="68" t="s">
        <v>207</v>
      </c>
      <c r="Q26" s="77"/>
    </row>
    <row r="27" spans="1:17" ht="180" x14ac:dyDescent="0.25">
      <c r="A27" s="73" t="s">
        <v>209</v>
      </c>
      <c r="B27" s="42"/>
      <c r="C27" s="62" t="s">
        <v>210</v>
      </c>
      <c r="D27" s="62" t="s">
        <v>211</v>
      </c>
      <c r="E27" s="62" t="s">
        <v>134</v>
      </c>
      <c r="F27" s="63" t="s">
        <v>212</v>
      </c>
      <c r="G27" s="49">
        <v>43258</v>
      </c>
      <c r="H27" s="64">
        <v>535000000</v>
      </c>
      <c r="I27" s="71" t="s">
        <v>213</v>
      </c>
      <c r="J27" s="48" t="s">
        <v>214</v>
      </c>
      <c r="K27" s="62"/>
      <c r="L27" s="67" t="s">
        <v>152</v>
      </c>
      <c r="M27" s="59">
        <v>0</v>
      </c>
      <c r="N27" s="58">
        <v>5.1999999999999998E-3</v>
      </c>
      <c r="O27" s="63" t="s">
        <v>216</v>
      </c>
      <c r="P27" s="68" t="s">
        <v>215</v>
      </c>
      <c r="Q27" s="77"/>
    </row>
    <row r="28" spans="1:17" ht="105" x14ac:dyDescent="0.25">
      <c r="A28" s="73" t="s">
        <v>217</v>
      </c>
      <c r="B28" s="42"/>
      <c r="C28" s="62"/>
      <c r="D28" s="62" t="s">
        <v>218</v>
      </c>
      <c r="E28" s="62" t="s">
        <v>134</v>
      </c>
      <c r="F28" s="63" t="s">
        <v>212</v>
      </c>
      <c r="G28" s="49">
        <v>43258</v>
      </c>
      <c r="H28" s="64">
        <v>1312000000</v>
      </c>
      <c r="I28" s="71" t="s">
        <v>219</v>
      </c>
      <c r="J28" s="48" t="s">
        <v>214</v>
      </c>
      <c r="K28" s="62"/>
      <c r="L28" s="67" t="s">
        <v>220</v>
      </c>
      <c r="M28" s="59"/>
      <c r="N28" s="58">
        <v>1.7899999999999999E-2</v>
      </c>
      <c r="O28" s="63" t="s">
        <v>221</v>
      </c>
      <c r="P28" s="42"/>
      <c r="Q28" s="77"/>
    </row>
    <row r="29" spans="1:17" ht="105" x14ac:dyDescent="0.25">
      <c r="A29" s="73" t="s">
        <v>222</v>
      </c>
      <c r="B29" s="42"/>
      <c r="C29" s="62" t="s">
        <v>223</v>
      </c>
      <c r="D29" s="62" t="s">
        <v>224</v>
      </c>
      <c r="E29" s="62" t="s">
        <v>134</v>
      </c>
      <c r="F29" s="63" t="s">
        <v>225</v>
      </c>
      <c r="G29" s="49" t="s">
        <v>226</v>
      </c>
      <c r="H29" s="64">
        <v>100000000</v>
      </c>
      <c r="I29" s="71" t="s">
        <v>227</v>
      </c>
      <c r="J29" s="48"/>
      <c r="K29" s="62"/>
      <c r="L29" s="67" t="s">
        <v>139</v>
      </c>
      <c r="M29" s="59">
        <v>0</v>
      </c>
      <c r="N29" s="58">
        <v>2.3999999999999998E-3</v>
      </c>
      <c r="O29" s="63" t="s">
        <v>229</v>
      </c>
      <c r="P29" s="68" t="s">
        <v>228</v>
      </c>
      <c r="Q29" s="77"/>
    </row>
    <row r="30" spans="1:17" ht="105" x14ac:dyDescent="0.25">
      <c r="A30" s="73" t="s">
        <v>230</v>
      </c>
      <c r="B30" s="42"/>
      <c r="C30" s="62" t="s">
        <v>231</v>
      </c>
      <c r="D30" s="62" t="s">
        <v>232</v>
      </c>
      <c r="E30" s="62" t="s">
        <v>233</v>
      </c>
      <c r="F30" s="63" t="s">
        <v>234</v>
      </c>
      <c r="G30" s="49">
        <v>43276</v>
      </c>
      <c r="H30" s="64">
        <v>665000000</v>
      </c>
      <c r="I30" s="71" t="s">
        <v>213</v>
      </c>
      <c r="J30" s="48" t="s">
        <v>235</v>
      </c>
      <c r="K30" s="62"/>
      <c r="L30" s="67" t="s">
        <v>139</v>
      </c>
      <c r="M30" s="59">
        <v>0</v>
      </c>
      <c r="N30" s="76">
        <v>9.103E-3</v>
      </c>
      <c r="O30" s="63" t="s">
        <v>237</v>
      </c>
      <c r="P30" s="68" t="s">
        <v>236</v>
      </c>
      <c r="Q30" s="77"/>
    </row>
    <row r="31" spans="1:17" ht="15" customHeight="1" x14ac:dyDescent="0.25">
      <c r="A31" s="61"/>
      <c r="B31" s="42"/>
      <c r="C31" s="62"/>
      <c r="D31" s="62"/>
      <c r="E31" s="62"/>
      <c r="F31" s="63"/>
      <c r="G31" s="49"/>
      <c r="H31" s="64"/>
      <c r="I31" s="71"/>
      <c r="J31" s="48"/>
      <c r="K31" s="62"/>
      <c r="L31" s="67"/>
      <c r="M31" s="59"/>
      <c r="N31" s="58"/>
      <c r="O31" s="63"/>
      <c r="P31" s="42"/>
      <c r="Q31" s="77"/>
    </row>
    <row r="32" spans="1:17" ht="15" customHeight="1" x14ac:dyDescent="0.25">
      <c r="A32" s="77"/>
      <c r="B32" s="77"/>
      <c r="C32" s="79"/>
      <c r="D32" s="79"/>
      <c r="E32" s="79"/>
      <c r="F32" s="141"/>
      <c r="G32" s="79"/>
      <c r="H32" s="78"/>
      <c r="I32" s="79"/>
      <c r="J32" s="142"/>
      <c r="K32" s="143"/>
      <c r="L32" s="144"/>
      <c r="M32" s="145"/>
      <c r="N32" s="146"/>
      <c r="O32" s="145"/>
      <c r="P32" s="77"/>
      <c r="Q32" s="77"/>
    </row>
    <row r="33" spans="1:17" ht="15" customHeight="1" x14ac:dyDescent="0.25">
      <c r="A33" s="77"/>
      <c r="B33" s="77"/>
      <c r="C33" s="79"/>
      <c r="D33" s="79"/>
      <c r="E33" s="79"/>
      <c r="F33" s="141"/>
      <c r="G33" s="79"/>
      <c r="H33" s="78"/>
      <c r="I33" s="79"/>
      <c r="J33" s="142"/>
      <c r="K33" s="143"/>
      <c r="L33" s="144"/>
      <c r="M33" s="145"/>
      <c r="N33" s="146"/>
      <c r="O33" s="145"/>
      <c r="P33" s="77"/>
      <c r="Q33" s="77"/>
    </row>
  </sheetData>
  <mergeCells count="20">
    <mergeCell ref="M32:M33"/>
    <mergeCell ref="N32:N33"/>
    <mergeCell ref="O32:O33"/>
    <mergeCell ref="P32:P33"/>
    <mergeCell ref="Q28:Q29"/>
    <mergeCell ref="Q30:Q31"/>
    <mergeCell ref="Q26:Q27"/>
    <mergeCell ref="A32:A33"/>
    <mergeCell ref="B32:B33"/>
    <mergeCell ref="C32:C33"/>
    <mergeCell ref="D32:D33"/>
    <mergeCell ref="E32:E33"/>
    <mergeCell ref="F32:F33"/>
    <mergeCell ref="G32:G33"/>
    <mergeCell ref="H32:H33"/>
    <mergeCell ref="I32:I33"/>
    <mergeCell ref="Q32:Q33"/>
    <mergeCell ref="J32:J33"/>
    <mergeCell ref="K32:K33"/>
    <mergeCell ref="L32:L33"/>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FORMATO 1 </vt:lpstr>
      <vt:lpstr>FORMATO 2 </vt:lpstr>
      <vt:lpstr>FORMATO 3 </vt:lpstr>
      <vt:lpstr>FORMATO 4 </vt:lpstr>
      <vt:lpstr>FORMATO 5 </vt:lpstr>
      <vt:lpstr>FORMATO 6 </vt:lpstr>
      <vt:lpstr>FORMATO 7 </vt:lpstr>
    </vt:vector>
  </TitlesOfParts>
  <Company>Secretaría de Finanzas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finanzas</cp:lastModifiedBy>
  <dcterms:created xsi:type="dcterms:W3CDTF">2016-11-16T14:49:51Z</dcterms:created>
  <dcterms:modified xsi:type="dcterms:W3CDTF">2018-07-31T16:59:58Z</dcterms:modified>
</cp:coreProperties>
</file>