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170" windowWidth="20115" windowHeight="6345" activeTab="6"/>
  </bookViews>
  <sheets>
    <sheet name="FORMATO 1 " sheetId="1" r:id="rId1"/>
    <sheet name="FORMATO 2 " sheetId="2" r:id="rId2"/>
    <sheet name="FORMATO 3 " sheetId="3" r:id="rId3"/>
    <sheet name="FORMATO 4 " sheetId="4" r:id="rId4"/>
    <sheet name="FORMATO 5 " sheetId="5" r:id="rId5"/>
    <sheet name="FORMATO 6 " sheetId="6" r:id="rId6"/>
    <sheet name="FORMATO 7 " sheetId="7" r:id="rId7"/>
  </sheets>
  <externalReferences>
    <externalReference r:id="rId8"/>
  </externalReferences>
  <calcPr calcId="145621"/>
</workbook>
</file>

<file path=xl/calcChain.xml><?xml version="1.0" encoding="utf-8"?>
<calcChain xmlns="http://schemas.openxmlformats.org/spreadsheetml/2006/main">
  <c r="K25" i="5" l="1"/>
  <c r="I13" i="5"/>
  <c r="I15" i="5"/>
  <c r="I17" i="5"/>
  <c r="I19" i="5"/>
  <c r="I21" i="5"/>
  <c r="I23" i="5"/>
  <c r="I11" i="5"/>
  <c r="F25" i="5"/>
  <c r="E48" i="2"/>
  <c r="K48" i="2"/>
  <c r="K51" i="2" l="1"/>
  <c r="H81" i="6" l="1"/>
  <c r="H84" i="6"/>
  <c r="H87" i="6" l="1"/>
  <c r="I46" i="3" l="1"/>
  <c r="L43" i="4" l="1"/>
  <c r="L41" i="4"/>
  <c r="L39" i="4"/>
  <c r="L27" i="4"/>
  <c r="L25" i="4"/>
  <c r="L23" i="4"/>
  <c r="L37" i="4"/>
  <c r="L35" i="4"/>
  <c r="L33" i="4"/>
  <c r="L31" i="4"/>
  <c r="L29" i="4"/>
  <c r="L21" i="4"/>
  <c r="L19" i="4"/>
  <c r="L17" i="4"/>
  <c r="L15" i="4"/>
  <c r="F47" i="4"/>
  <c r="F45" i="4"/>
  <c r="F43" i="4"/>
  <c r="F41" i="4"/>
  <c r="F39" i="4"/>
  <c r="F29" i="4"/>
  <c r="F25" i="4"/>
  <c r="F31" i="4"/>
  <c r="F27" i="4"/>
  <c r="F23" i="4"/>
  <c r="F37" i="4"/>
  <c r="F35" i="4"/>
  <c r="F21" i="4"/>
  <c r="F17" i="4"/>
  <c r="F15" i="4"/>
  <c r="F19" i="4"/>
  <c r="F33" i="4"/>
  <c r="Y81" i="6" l="1"/>
  <c r="Q81" i="6"/>
  <c r="F49" i="4"/>
  <c r="E52" i="4" s="1"/>
  <c r="F19" i="5"/>
  <c r="F17" i="5"/>
  <c r="F15" i="5"/>
  <c r="F13" i="5"/>
  <c r="X90" i="6" l="1"/>
  <c r="A13" i="5"/>
  <c r="A15" i="5" s="1"/>
  <c r="A17" i="5" s="1"/>
  <c r="A19" i="5" s="1"/>
  <c r="A21" i="5" s="1"/>
  <c r="A23" i="5" s="1"/>
  <c r="K52" i="4" l="1"/>
  <c r="K55" i="4" s="1"/>
  <c r="I44" i="3"/>
  <c r="I42" i="3"/>
  <c r="I40" i="3"/>
  <c r="I38" i="3"/>
  <c r="I36" i="3"/>
  <c r="I34" i="3"/>
  <c r="I32" i="3"/>
  <c r="I30" i="3"/>
  <c r="I28" i="3"/>
  <c r="I26" i="3"/>
  <c r="I24" i="3"/>
  <c r="I22" i="3"/>
  <c r="I20" i="3"/>
  <c r="I18" i="3"/>
  <c r="I16" i="3"/>
  <c r="I14" i="3"/>
  <c r="I12" i="3"/>
  <c r="E49" i="3" l="1"/>
  <c r="J12" i="1"/>
  <c r="A14" i="2" l="1"/>
  <c r="A16" i="2" s="1"/>
  <c r="A18" i="2" s="1"/>
  <c r="A20" i="2" s="1"/>
  <c r="A22" i="2" s="1"/>
  <c r="A24" i="2" s="1"/>
  <c r="A26" i="2" s="1"/>
  <c r="A28" i="2" s="1"/>
  <c r="A30" i="2" s="1"/>
  <c r="A32" i="2" s="1"/>
  <c r="A34" i="2" s="1"/>
  <c r="A36" i="2" s="1"/>
  <c r="A38" i="2" s="1"/>
  <c r="A40" i="2" s="1"/>
  <c r="A42" i="2" s="1"/>
  <c r="A44" i="2" s="1"/>
  <c r="A46" i="2" s="1"/>
  <c r="G12" i="2" s="1"/>
  <c r="G14" i="2" l="1"/>
  <c r="G16" i="2" s="1"/>
  <c r="G18" i="2" s="1"/>
  <c r="G20" i="2" s="1"/>
  <c r="G22" i="2" s="1"/>
  <c r="G24" i="2" s="1"/>
  <c r="G26" i="2" s="1"/>
  <c r="G28" i="2" s="1"/>
  <c r="G30" i="2" s="1"/>
  <c r="G32" i="2" s="1"/>
  <c r="G34" i="2" s="1"/>
  <c r="G36" i="2" s="1"/>
  <c r="G38" i="2" s="1"/>
  <c r="P38" i="3" l="1"/>
  <c r="P36" i="3"/>
  <c r="P34" i="3"/>
  <c r="P32" i="3"/>
  <c r="P30" i="3"/>
  <c r="P28" i="3"/>
  <c r="P26" i="3"/>
  <c r="P40" i="3"/>
  <c r="P24" i="3"/>
  <c r="P22" i="3"/>
  <c r="P20" i="3"/>
  <c r="P18" i="3"/>
  <c r="P16" i="3"/>
  <c r="P14" i="3"/>
  <c r="P12" i="3"/>
  <c r="M49" i="3" l="1"/>
  <c r="M52" i="3" l="1"/>
  <c r="O38" i="3" l="1"/>
  <c r="O36" i="3"/>
  <c r="O34" i="3"/>
  <c r="O32" i="3"/>
  <c r="O30" i="3"/>
  <c r="O28" i="3"/>
  <c r="O26" i="3"/>
  <c r="R17" i="6" l="1"/>
  <c r="R19" i="6" s="1"/>
  <c r="R21" i="6" s="1"/>
  <c r="R23" i="6" s="1"/>
  <c r="R25" i="6" s="1"/>
  <c r="R27" i="6" s="1"/>
  <c r="R29" i="6" s="1"/>
  <c r="R31" i="6" s="1"/>
  <c r="R33" i="6" s="1"/>
  <c r="R35" i="6" s="1"/>
  <c r="R37" i="6" s="1"/>
  <c r="R39" i="6" s="1"/>
  <c r="R43" i="6" l="1"/>
  <c r="R45" i="6" s="1"/>
  <c r="R47" i="6" s="1"/>
  <c r="R49" i="6" s="1"/>
  <c r="R51" i="6" s="1"/>
  <c r="R53" i="6" s="1"/>
  <c r="R55" i="6" s="1"/>
  <c r="R57" i="6" s="1"/>
  <c r="R59" i="6" s="1"/>
  <c r="R61" i="6" s="1"/>
  <c r="R63" i="6" s="1"/>
  <c r="R65" i="6" s="1"/>
  <c r="R67" i="6" s="1"/>
  <c r="R69" i="6" s="1"/>
  <c r="R71" i="6" s="1"/>
  <c r="R73" i="6" s="1"/>
  <c r="R75" i="6" s="1"/>
  <c r="R77" i="6" s="1"/>
  <c r="R41" i="6"/>
  <c r="A17" i="4"/>
  <c r="A19" i="4" s="1"/>
  <c r="A21" i="4" s="1"/>
  <c r="A23" i="4" s="1"/>
  <c r="A25" i="4" s="1"/>
  <c r="A27" i="4" s="1"/>
  <c r="A29" i="4" s="1"/>
  <c r="A31" i="4" s="1"/>
  <c r="A33" i="4" s="1"/>
  <c r="A35" i="4" s="1"/>
  <c r="A37" i="4" s="1"/>
  <c r="A39" i="4" s="1"/>
  <c r="A41" i="4" s="1"/>
  <c r="A43" i="4" s="1"/>
  <c r="A45" i="4" s="1"/>
  <c r="A47" i="4" s="1"/>
  <c r="A14" i="3"/>
  <c r="A16" i="3" s="1"/>
  <c r="A18" i="3" s="1"/>
  <c r="A20" i="3" s="1"/>
  <c r="A22" i="3" s="1"/>
  <c r="A24" i="3" s="1"/>
  <c r="A26" i="3" s="1"/>
  <c r="A28" i="3" s="1"/>
  <c r="A30" i="3" s="1"/>
  <c r="A32" i="3" s="1"/>
  <c r="A34" i="3" s="1"/>
  <c r="A36" i="3" s="1"/>
  <c r="A38" i="3" s="1"/>
  <c r="A40" i="3" s="1"/>
  <c r="A42" i="3" s="1"/>
  <c r="A44" i="3" s="1"/>
  <c r="J14" i="1"/>
  <c r="J16" i="1" s="1"/>
  <c r="J18" i="1" s="1"/>
  <c r="J20" i="1" s="1"/>
  <c r="J22" i="1" s="1"/>
  <c r="J24" i="1" s="1"/>
  <c r="J26" i="1" s="1"/>
  <c r="J28" i="1" s="1"/>
  <c r="J30" i="1" s="1"/>
  <c r="J32" i="1" s="1"/>
  <c r="J34" i="1" s="1"/>
  <c r="J36" i="1" s="1"/>
  <c r="J38" i="1" s="1"/>
  <c r="J40" i="1" s="1"/>
  <c r="J17" i="6"/>
  <c r="J19" i="6" s="1"/>
  <c r="J21" i="6" s="1"/>
  <c r="J23" i="6" s="1"/>
  <c r="J25" i="6" s="1"/>
  <c r="J27" i="6" s="1"/>
  <c r="J29" i="6" s="1"/>
  <c r="J31" i="6" s="1"/>
  <c r="J33" i="6" s="1"/>
  <c r="J35" i="6" s="1"/>
  <c r="J37" i="6" s="1"/>
  <c r="J39" i="6" s="1"/>
  <c r="J41" i="6" s="1"/>
  <c r="J43" i="6" s="1"/>
  <c r="J45" i="6" s="1"/>
  <c r="A17" i="6"/>
  <c r="A19" i="6" s="1"/>
  <c r="A21" i="6" s="1"/>
  <c r="A23" i="6" s="1"/>
  <c r="A25" i="6" s="1"/>
  <c r="A27" i="6" s="1"/>
  <c r="A29" i="6" s="1"/>
  <c r="A31" i="6" s="1"/>
  <c r="A33" i="6" s="1"/>
  <c r="A35" i="6" s="1"/>
  <c r="A37" i="6" s="1"/>
  <c r="A39" i="6" s="1"/>
  <c r="A43" i="6" l="1"/>
  <c r="A45" i="6" s="1"/>
  <c r="A47" i="6" s="1"/>
  <c r="A49" i="6" s="1"/>
  <c r="A51" i="6" s="1"/>
  <c r="A53" i="6" s="1"/>
  <c r="A55" i="6" s="1"/>
  <c r="A57" i="6" s="1"/>
  <c r="A59" i="6" s="1"/>
  <c r="A61" i="6" s="1"/>
  <c r="A63" i="6" s="1"/>
  <c r="A65" i="6" s="1"/>
  <c r="A67" i="6" s="1"/>
  <c r="A69" i="6" s="1"/>
  <c r="A71" i="6" s="1"/>
  <c r="A73" i="6" s="1"/>
  <c r="A75" i="6" s="1"/>
  <c r="A77" i="6" s="1"/>
  <c r="A41" i="6"/>
  <c r="A49" i="4"/>
  <c r="G15" i="4"/>
  <c r="G17" i="4" s="1"/>
  <c r="G19" i="4" s="1"/>
  <c r="G21" i="4" s="1"/>
  <c r="G23" i="4" s="1"/>
  <c r="G25" i="4" s="1"/>
  <c r="G27" i="4" s="1"/>
  <c r="G29" i="4" s="1"/>
  <c r="G31" i="4" s="1"/>
  <c r="G33" i="4" s="1"/>
  <c r="G35" i="4" s="1"/>
  <c r="G37" i="4" s="1"/>
  <c r="G39" i="4" s="1"/>
  <c r="G41" i="4" s="1"/>
  <c r="G43" i="4" s="1"/>
  <c r="J14" i="3"/>
  <c r="J16" i="3" s="1"/>
  <c r="J18" i="3" s="1"/>
  <c r="J20" i="3" s="1"/>
  <c r="J22" i="3" s="1"/>
  <c r="J24" i="3" s="1"/>
  <c r="J26" i="3" s="1"/>
  <c r="J28" i="3" s="1"/>
  <c r="J30" i="3" s="1"/>
  <c r="J32" i="3" s="1"/>
  <c r="J34" i="3" s="1"/>
  <c r="J36" i="3" s="1"/>
  <c r="J38" i="3" s="1"/>
  <c r="J40" i="3" s="1"/>
  <c r="A46" i="3"/>
  <c r="J12" i="3" s="1"/>
  <c r="J47" i="6"/>
  <c r="J49" i="6" s="1"/>
  <c r="J51" i="6" s="1"/>
  <c r="J53" i="6" s="1"/>
  <c r="J55" i="6" s="1"/>
  <c r="J57" i="6" s="1"/>
  <c r="J59" i="6" s="1"/>
  <c r="J61" i="6" s="1"/>
  <c r="J63" i="6" s="1"/>
  <c r="J65" i="6" s="1"/>
  <c r="J67" i="6" s="1"/>
  <c r="J69" i="6" s="1"/>
  <c r="J71" i="6" s="1"/>
  <c r="J73" i="6" s="1"/>
  <c r="J75" i="6" s="1"/>
  <c r="J77" i="6" s="1"/>
  <c r="J79" i="6" s="1"/>
  <c r="G40" i="2"/>
</calcChain>
</file>

<file path=xl/sharedStrings.xml><?xml version="1.0" encoding="utf-8"?>
<sst xmlns="http://schemas.openxmlformats.org/spreadsheetml/2006/main" count="466" uniqueCount="168">
  <si>
    <t xml:space="preserve">Institucion Bancaria </t>
  </si>
  <si>
    <t xml:space="preserve">Fecha de Contratacion </t>
  </si>
  <si>
    <t>Fecha de Vencimiento</t>
  </si>
  <si>
    <t xml:space="preserve">Banca Comercial </t>
  </si>
  <si>
    <t xml:space="preserve">Banca de Desarrollo </t>
  </si>
  <si>
    <t>Interacciones</t>
  </si>
  <si>
    <t>Banorte</t>
  </si>
  <si>
    <t>Santander</t>
  </si>
  <si>
    <t>Banamex</t>
  </si>
  <si>
    <t>Scotiabank</t>
  </si>
  <si>
    <t xml:space="preserve">Banorte </t>
  </si>
  <si>
    <t xml:space="preserve"> OCT 15-2007</t>
  </si>
  <si>
    <t xml:space="preserve"> OCT 19-2007</t>
  </si>
  <si>
    <t xml:space="preserve"> OCT 17-2007</t>
  </si>
  <si>
    <t xml:space="preserve"> DIC 04-2013</t>
  </si>
  <si>
    <t xml:space="preserve"> OCT 13-2015</t>
  </si>
  <si>
    <t xml:space="preserve"> DIC 11-2013</t>
  </si>
  <si>
    <t xml:space="preserve"> MAR 12-2014</t>
  </si>
  <si>
    <t xml:space="preserve"> DIC 02-2010</t>
  </si>
  <si>
    <t xml:space="preserve"> JUL 18-2011</t>
  </si>
  <si>
    <t xml:space="preserve"> FEB 27-2013</t>
  </si>
  <si>
    <t xml:space="preserve"> DIC 11-2015</t>
  </si>
  <si>
    <t xml:space="preserve">  OCT-2027</t>
  </si>
  <si>
    <t xml:space="preserve"> OCT-2027</t>
  </si>
  <si>
    <t xml:space="preserve"> DIC-2035</t>
  </si>
  <si>
    <t xml:space="preserve"> JUL-2034</t>
  </si>
  <si>
    <t xml:space="preserve"> DIC-2020</t>
  </si>
  <si>
    <t xml:space="preserve"> ENE-2036</t>
  </si>
  <si>
    <t xml:space="preserve">Banobras </t>
  </si>
  <si>
    <t>DIC 13-2007</t>
  </si>
  <si>
    <t>JUL 9-2003</t>
  </si>
  <si>
    <t>JUL 11-2005</t>
  </si>
  <si>
    <t>FEB 14-2007</t>
  </si>
  <si>
    <t xml:space="preserve"> OCT 26-2015</t>
  </si>
  <si>
    <t>DIC 14-2015</t>
  </si>
  <si>
    <t>JUN 20-2012</t>
  </si>
  <si>
    <t>JUN 29-2012</t>
  </si>
  <si>
    <t>SEP 23-2013</t>
  </si>
  <si>
    <t xml:space="preserve"> JUL 29-2014</t>
  </si>
  <si>
    <t xml:space="preserve"> DIC 11-2014</t>
  </si>
  <si>
    <t xml:space="preserve"> DIC-2027</t>
  </si>
  <si>
    <t xml:space="preserve"> FEB-2027</t>
  </si>
  <si>
    <t xml:space="preserve"> MAR-2027</t>
  </si>
  <si>
    <t xml:space="preserve"> JUN-2034</t>
  </si>
  <si>
    <t xml:space="preserve"> AGO-2032</t>
  </si>
  <si>
    <t xml:space="preserve"> DIC-2033</t>
  </si>
  <si>
    <t xml:space="preserve"> JUL-2024</t>
  </si>
  <si>
    <t xml:space="preserve"> OCT-2034</t>
  </si>
  <si>
    <t xml:space="preserve">Saldo </t>
  </si>
  <si>
    <t>Saldo</t>
  </si>
  <si>
    <t>Total Banca Comercial</t>
  </si>
  <si>
    <t xml:space="preserve">Total Banca de Desarrollo </t>
  </si>
  <si>
    <t xml:space="preserve">Total Global Saldo de Deuda Pública Directa </t>
  </si>
  <si>
    <t xml:space="preserve">Endeudamiento Neto </t>
  </si>
  <si>
    <t xml:space="preserve">Intereses Pagados </t>
  </si>
  <si>
    <t xml:space="preserve">Total Global de Pago de Intereses </t>
  </si>
  <si>
    <t xml:space="preserve">Importe del Credito </t>
  </si>
  <si>
    <t>Fuente de Financiamiento</t>
  </si>
  <si>
    <t>Importe Pagado</t>
  </si>
  <si>
    <t xml:space="preserve">Pagos de Capital </t>
  </si>
  <si>
    <t xml:space="preserve">Pagos de Intereses </t>
  </si>
  <si>
    <t>FAFEF (Saneamiento financiero, de conformidad con los artículos 37, 47 fracción II y 50 de la Ley de Coordinación Fiscal.)</t>
  </si>
  <si>
    <t>Recursos Propios del Gobierno del Estado</t>
  </si>
  <si>
    <t>Total Pagos de Capital con cargo al FAFEF</t>
  </si>
  <si>
    <t>Total Global del Pago del Servicio de la Deuda por Fuente de Financiamiento</t>
  </si>
  <si>
    <r>
      <t>N</t>
    </r>
    <r>
      <rPr>
        <b/>
        <sz val="11"/>
        <color theme="0"/>
        <rFont val="Arial"/>
        <family val="2"/>
      </rPr>
      <t>o</t>
    </r>
    <r>
      <rPr>
        <b/>
        <sz val="12"/>
        <color theme="0"/>
        <rFont val="Arial"/>
        <family val="2"/>
      </rPr>
      <t xml:space="preserve">. de registro </t>
    </r>
  </si>
  <si>
    <t xml:space="preserve">Fecha </t>
  </si>
  <si>
    <t>Reg.SHCP</t>
  </si>
  <si>
    <t xml:space="preserve">Decreto </t>
  </si>
  <si>
    <t>Acreditado</t>
  </si>
  <si>
    <t>Acreditante</t>
  </si>
  <si>
    <t>Fecha Subscripción</t>
  </si>
  <si>
    <t>Monto</t>
  </si>
  <si>
    <t>Plazo</t>
  </si>
  <si>
    <t>Tasa</t>
  </si>
  <si>
    <t xml:space="preserve">Aval </t>
  </si>
  <si>
    <t xml:space="preserve">Destino </t>
  </si>
  <si>
    <t>Aforo</t>
  </si>
  <si>
    <t xml:space="preserve">Garantia Pagos </t>
  </si>
  <si>
    <t xml:space="preserve">Convenios Modificatorios </t>
  </si>
  <si>
    <t>Bancomer</t>
  </si>
  <si>
    <t xml:space="preserve"> ABR 18-2016</t>
  </si>
  <si>
    <t xml:space="preserve"> ABR-2036</t>
  </si>
  <si>
    <t xml:space="preserve"> JUL 20-2016</t>
  </si>
  <si>
    <t>DIC 28-2015</t>
  </si>
  <si>
    <t>ABR29-2016</t>
  </si>
  <si>
    <t xml:space="preserve"> JUL-2036</t>
  </si>
  <si>
    <t xml:space="preserve">Total Pagos de Intereses con Cargo a Recursos Propios </t>
  </si>
  <si>
    <t xml:space="preserve">Total Pagos de Comiciones con Cargo a Recursos Propios </t>
  </si>
  <si>
    <t xml:space="preserve">Pagos de Comisiones </t>
  </si>
  <si>
    <t>Comisiones</t>
  </si>
  <si>
    <t>AGO 12-16</t>
  </si>
  <si>
    <t xml:space="preserve"> NOV-2036</t>
  </si>
  <si>
    <t>NOV 18-2016</t>
  </si>
  <si>
    <t xml:space="preserve"> MAY-2037</t>
  </si>
  <si>
    <t xml:space="preserve"> AGO-2036</t>
  </si>
  <si>
    <t xml:space="preserve"> OCT-2036</t>
  </si>
  <si>
    <t>OCT 26-2016</t>
  </si>
  <si>
    <t>JUN 07-2018</t>
  </si>
  <si>
    <t xml:space="preserve">Nota 1: Cifras Preliminares hasta Visto Bueno por el Área contable.  </t>
  </si>
  <si>
    <t xml:space="preserve">Nota 2: Los Bonos Cupón Cero no se suman al saldo Insoluto. </t>
  </si>
  <si>
    <t xml:space="preserve">_1: Emprestito dispuesto el 09 de agosto de 2018, El Estado dispuso $398´101,309.00 </t>
  </si>
  <si>
    <t>Banorte_1</t>
  </si>
  <si>
    <t>Banobras (BCO)</t>
  </si>
  <si>
    <t>Banorte (Corto Plazo)</t>
  </si>
  <si>
    <t>Institución Bancaria</t>
  </si>
  <si>
    <t xml:space="preserve">Deudor </t>
  </si>
  <si>
    <t xml:space="preserve">Autlán de Navarro </t>
  </si>
  <si>
    <t>Guadalajara</t>
  </si>
  <si>
    <t xml:space="preserve">Puerto Vallarta </t>
  </si>
  <si>
    <t>Gobierno del Estado de Jalisco</t>
  </si>
  <si>
    <t>365 días</t>
  </si>
  <si>
    <t>5,479 días</t>
  </si>
  <si>
    <t xml:space="preserve">Recursos Propios del Gobierno del Estado </t>
  </si>
  <si>
    <t>003/2019</t>
  </si>
  <si>
    <t>No Aplica de conformidad con el Artículo 6 de la Ley de Deuda Pública y Disciplina Financiera del Estado de Jalisco y sus Municipios</t>
  </si>
  <si>
    <t>Jocotepec</t>
  </si>
  <si>
    <t xml:space="preserve">Zapotlanejo </t>
  </si>
  <si>
    <t xml:space="preserve">Banco Santander México S.A. de C.V., Institución de Banca Múltiple, Grupo Financiero Santander. </t>
  </si>
  <si>
    <t>TIIE + 2.50%</t>
  </si>
  <si>
    <t xml:space="preserve">Ingresos propios del Municipio de Jocotepec, Jalisco. </t>
  </si>
  <si>
    <t xml:space="preserve">Monto del Crédito Contratado  </t>
  </si>
  <si>
    <t xml:space="preserve">Nota 1: Datos informativos debido a que los obligados son los municipios expepto el crédito de Banorte por $800 mdp </t>
  </si>
  <si>
    <t>Bansi, S.A Institución de Banca Múltiple</t>
  </si>
  <si>
    <t>HSBC México, S.A. Institución de Banca Múltiple, Grupo Financiero HSBC</t>
  </si>
  <si>
    <t>Banco Mercantil del Norte, S.A., Institución de Banca Múltiple, Grupo Financiero Banorte</t>
  </si>
  <si>
    <t>Total Pagos de Capital con cargo a los Recursos Propios del Gobierno del Estado</t>
  </si>
  <si>
    <t>Total Pagos de Capital</t>
  </si>
  <si>
    <t>Saldo al 1er Trimestre de 2019</t>
  </si>
  <si>
    <t>Monto Dispuesto Durante el 2do Trimestre de 2019</t>
  </si>
  <si>
    <t>Amortización Durante el 2do Trimestre de 2019</t>
  </si>
  <si>
    <t>Saldo del 1er Trimestre de 2019.</t>
  </si>
  <si>
    <t>Amortización durante el 2do Trimestre de 2019</t>
  </si>
  <si>
    <t>Total Saldo al 1er trimestre 2019</t>
  </si>
  <si>
    <t>Tota Saldo 2do trimestre 2019</t>
  </si>
  <si>
    <t>Primer Convenio Modificatorio al Contrato de "CONFORMING"</t>
  </si>
  <si>
    <t>024/2018</t>
  </si>
  <si>
    <t>Novena Sesión Ordinaria del H. Ayuntamiento del Municipio de Tequila, Jalisco de fecha 07 de abril de 2019</t>
  </si>
  <si>
    <t>006/2019</t>
  </si>
  <si>
    <t xml:space="preserve">Decreto N° 27222/LXII/18 del H. Congreso del Estado de Jalisco Publicado en el Periodico Oficial "El Estado de Jalisco" el 22 de diciembre de 2018 así com el Acta N° 4 de la Sesión Cuarta Ordinaria de Cabildo del H. Ayuntamiento del Municipio de Poncitlán, Jalisco Celebrada el 30 de enero de 2019. </t>
  </si>
  <si>
    <t>007/2019</t>
  </si>
  <si>
    <t xml:space="preserve">El Decreto N° 27219/LXII/2018, del Congreso del Estado de Jalisco, publicado en el Periodico Oficial "El Estado de Jalisco " el 22 de noviembre de 2018 y Decreto N°26729/LXI/2017, del Congreso del Estado de Jalisco y sus anexos publicados en el Periodico Oficial "El Estado de Jalisco" el 26 de diciembre de 2017 y 20 de enero de 2018. 
Así como el acta de Sesión Número 04 de la Sesión Ordinaría del Municipio celebrada el 05 de diciembre de 2018 y la Sesión Extraordinaría Número dos del mismo ayuntamiento celebrada el 31 de enero de 2019. </t>
  </si>
  <si>
    <t>008/2019</t>
  </si>
  <si>
    <t xml:space="preserve">Decreto N° 27222/LXII/18 del H. Congreso del Estado de Jalisco Publicado en el Periodico Oficial "El Estado de Jalisco" el 22 de diciembre de 2018 así com el Acta N° 7 de la Sesión Ordinaria de Cabildo del H. Ayuntamiento del Municipio de La Manzanilla de la Paz, Jalisco Celebrada el 27 de febrero de 2019. </t>
  </si>
  <si>
    <t>009/2019</t>
  </si>
  <si>
    <t xml:space="preserve">Decreto N° 27222/LXII/18 del H. Congreso del Estado de Jalisco Publicado en el Periodico Oficial "El Estado de Jalisco" el 22 de diciembre de 2018 así com el Acta N° 15 de la Quinta Sesión Extraordinaria de Cabildo del H. Ayuntamiento del Municipio de Tamazula de Gordiano, Jalisco Celebrada el 14 de junio de 2019. </t>
  </si>
  <si>
    <t xml:space="preserve">Tequila </t>
  </si>
  <si>
    <t xml:space="preserve">Banobras LCGM </t>
  </si>
  <si>
    <t xml:space="preserve">Poncitlan </t>
  </si>
  <si>
    <t>Banobras FAIS</t>
  </si>
  <si>
    <t xml:space="preserve">Tapalpa </t>
  </si>
  <si>
    <t xml:space="preserve">La Manzanilla de la Paz </t>
  </si>
  <si>
    <t xml:space="preserve">Tamazula de Gordiano </t>
  </si>
  <si>
    <t>TIIE + 1.31%</t>
  </si>
  <si>
    <t xml:space="preserve">811 días </t>
  </si>
  <si>
    <t xml:space="preserve">3,653 días </t>
  </si>
  <si>
    <t>TIIE + 1.20%</t>
  </si>
  <si>
    <t xml:space="preserve">762 días </t>
  </si>
  <si>
    <t>Primer Convenio Modificatorio al contrato de Apertura de Crédito Simple de fecha 24 de diciembre de 2018</t>
  </si>
  <si>
    <t xml:space="preserve">Precisa y exclusivamente para financiar, incluido el Impuesto al Valor Agregado, obras, acciones sociales básicas y/o inversiones que beneficien directamente a la población en pobreza extrema, localidades con alto o muy alto novel de rezago social conforme a lo previsto en la Ley General de Desarrollo Social, y en las zonas de atención prioritaria en los siguientes rubros; agua potable, alcantarillado, drenaje, urbanización, electrificación rural y de colonias pobres, infraestructura básica del sector salud y educativo, de conformidad con lo que dispone el artículo 33, inciso A, Numeral I, de la Ley de Coordinación Fiscal  y lo previsto en el catálogo de acciones del anexo I de los Lineamientos Generales para la Operación del Fondo de Aportaciones para la Infraestructura Social. </t>
  </si>
  <si>
    <t xml:space="preserve">El Municipio se obliga a destinar el importe del crédito precisa y exclusivamente para financiar nuevas Inversiones Públicas Productivas que recaen en los campos de atención de Banobras. </t>
  </si>
  <si>
    <t xml:space="preserve">Precisa y exclusivamente para financiar, incluido el Impuesto al Valor Agregado, obras, acciones sociales básicas y/o inversiones que beneficien directamente a la población en pobreza extrema, localidades con alto o muy alto nivel de rezago social conforme a lo previsto en la Ley General de Desarrollo Social, y en las zonas de atención prioritaria en los siguientes rubros; agua potable, alcantarillado, drenaje, urbanización, electrificación rural y de colonias pobres, infraestructura básica del sector salud y educativo, de conformidad con lo que dispone el artículo 33, inciso A, Numeral I, de la Ley de Coordinación Fiscal  y lo previsto en el catálogo de acciones del anexo I de los Lineamientos Generales para la Operación del Fondo de Aportaciones para la Infraestructura Social. </t>
  </si>
  <si>
    <t xml:space="preserve">Por apertura el 0.39% así com pago anticipado </t>
  </si>
  <si>
    <t>El 29.96% mensual de las Participaciones que en ingresos federales del Fondo General de Participaciones y del Fondo de Fomento Municipal, le corresponden al Municipio a traves del Fideicomiso de Administración y Fuente de Pago No. F/3087, constituido con Banco Monex,S.A.</t>
  </si>
  <si>
    <t xml:space="preserve">Hasta el 25% del derecho y los ingresos que anualmente le corresponden al Municipio de Poncitlán, Jalisco, en el Fondo de Aportaciones para la Infraestructura Social de conformidad con el Convenio de Adhesión de fecha 25 de abril de 2019 al Contrato del Fideicomiso Irrevocable de Administración y Pago N° 10080-12-184 celebrado con Banco del Bajío, S.A. con fecha 16 de diciembre de 2010. </t>
  </si>
  <si>
    <t>El 5.28% mensual de las Participaciones que en ingresos federales del Fondo General de Participaciones y del Fondo de Fomento Municipal, le corresponden al Municipio a traves del Fideicomiso de Administración y Fuente de Pago No. F/3087, constituido con Banco Monex,S.A.</t>
  </si>
  <si>
    <t xml:space="preserve">Hasta el 25% del derecho y los ingresos que anualmente le corresponden al Municipio de la Manzanilla de la Paz , Jalisco, en el Fondo de Aportaciones para la Infraestructura Social de conformidad con el Convenio de Adhesión de fecha 02 de julio de 2019 al Contrato del Fideicomiso Irrevocable de Administración y Pago N° 10080-12-184 celebrado con Banco del Bajío, S.A. con fecha 16 de diciembre de 2010. </t>
  </si>
  <si>
    <t xml:space="preserve">Hasta el 25% del derecho y los ingresos que anualmente le corresponden al Municipio de Tamazula de Gordiano , Jalisco, en el Fondo de Aportaciones para la Infraestructura Social de conformidad con el Convenio de Adhesión de fecha 02 de julio de 2019 al Contrato del Fideicomiso Irrevocable de Administración y Pago N° 10080-12-184 celebrado con Banco del Bajío, S.A. con fecha 16 de diciembre de 2010.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</si>
</sst>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2"/>
      <color theme="0"/>
      <name val="Arial"/>
      <family val="2"/>
    </font>
    <font>
      <b/>
      <sz val="12"/>
      <color theme="0"/>
      <name val="Arial"/>
      <family val="2"/>
    </font>
    <font>
      <b/>
      <sz val="14"/>
      <color theme="0"/>
      <name val="Arial"/>
      <family val="2"/>
    </font>
    <font>
      <sz val="12"/>
      <color theme="1"/>
      <name val="Arial"/>
      <family val="2"/>
    </font>
    <font>
      <b/>
      <sz val="12"/>
      <color theme="0"/>
      <name val="Calibri"/>
      <family val="2"/>
      <scheme val="minor"/>
    </font>
    <font>
      <sz val="11"/>
      <color theme="1"/>
      <name val="Arial"/>
      <family val="2"/>
    </font>
    <font>
      <sz val="18"/>
      <color theme="1"/>
      <name val="Arial"/>
      <family val="2"/>
    </font>
    <font>
      <b/>
      <sz val="11"/>
      <color theme="0"/>
      <name val="Arial"/>
      <family val="2"/>
    </font>
    <font>
      <sz val="10"/>
      <color theme="1"/>
      <name val="Calibri"/>
      <family val="2"/>
      <scheme val="minor"/>
    </font>
    <font>
      <sz val="8"/>
      <name val="Calibri"/>
      <family val="2"/>
      <scheme val="minor"/>
    </font>
    <font>
      <sz val="10"/>
      <name val="Helv"/>
    </font>
    <font>
      <sz val="12"/>
      <name val="Arial"/>
      <family val="2"/>
    </font>
    <font>
      <sz val="10"/>
      <name val="Arial"/>
      <family val="2"/>
    </font>
    <font>
      <sz val="11"/>
      <name val="Calibri"/>
      <family val="2"/>
      <scheme val="minor"/>
    </font>
    <font>
      <b/>
      <sz val="10"/>
      <color theme="1"/>
      <name val="Calibri"/>
      <family val="2"/>
      <scheme val="minor"/>
    </font>
    <font>
      <b/>
      <sz val="9"/>
      <color theme="1"/>
      <name val="Calibri"/>
      <family val="2"/>
      <scheme val="minor"/>
    </font>
    <font>
      <sz val="11"/>
      <color theme="0"/>
      <name val="Arial"/>
      <family val="2"/>
    </font>
  </fonts>
  <fills count="9">
    <fill>
      <patternFill patternType="none"/>
    </fill>
    <fill>
      <patternFill patternType="gray125"/>
    </fill>
    <fill>
      <patternFill patternType="solid">
        <fgColor theme="1" tint="0.249977111117893"/>
        <bgColor indexed="64"/>
      </patternFill>
    </fill>
    <fill>
      <patternFill patternType="solid">
        <fgColor rgb="FFC00000"/>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 fontId="13" fillId="0" borderId="0" applyFont="0" applyFill="0" applyBorder="0" applyAlignment="0" applyProtection="0"/>
    <xf numFmtId="0" fontId="15" fillId="0" borderId="0"/>
  </cellStyleXfs>
  <cellXfs count="141">
    <xf numFmtId="0" fontId="0" fillId="0" borderId="0" xfId="0"/>
    <xf numFmtId="0" fontId="0" fillId="3" borderId="0" xfId="0" applyFill="1"/>
    <xf numFmtId="0" fontId="3" fillId="3" borderId="0" xfId="0" applyFont="1" applyFill="1" applyAlignment="1">
      <alignment horizontal="center" vertical="center" wrapText="1"/>
    </xf>
    <xf numFmtId="0" fontId="0" fillId="3" borderId="0" xfId="0" applyFill="1" applyAlignment="1">
      <alignment wrapText="1"/>
    </xf>
    <xf numFmtId="0" fontId="3" fillId="0" borderId="0" xfId="0" applyFont="1" applyFill="1" applyAlignment="1">
      <alignment horizontal="center" vertical="center" wrapText="1"/>
    </xf>
    <xf numFmtId="0" fontId="0" fillId="0" borderId="0" xfId="0" applyFill="1" applyAlignment="1">
      <alignment wrapText="1"/>
    </xf>
    <xf numFmtId="0" fontId="0" fillId="4" borderId="0" xfId="0" applyFill="1"/>
    <xf numFmtId="0" fontId="5" fillId="4" borderId="0" xfId="0" applyFont="1" applyFill="1" applyAlignment="1">
      <alignment horizontal="center" vertical="center"/>
    </xf>
    <xf numFmtId="0" fontId="0" fillId="0" borderId="0" xfId="0" applyFill="1"/>
    <xf numFmtId="0" fontId="0" fillId="4" borderId="1" xfId="0" applyFill="1" applyBorder="1"/>
    <xf numFmtId="0" fontId="2" fillId="0" borderId="0" xfId="0" applyFont="1" applyFill="1" applyAlignment="1"/>
    <xf numFmtId="0" fontId="5" fillId="4" borderId="0" xfId="0" applyFont="1" applyFill="1" applyAlignment="1">
      <alignment horizontal="left"/>
    </xf>
    <xf numFmtId="0" fontId="5" fillId="4" borderId="0" xfId="0" applyFont="1" applyFill="1"/>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xf numFmtId="0" fontId="5" fillId="0" borderId="0" xfId="0" applyFont="1" applyFill="1" applyBorder="1" applyAlignment="1">
      <alignment horizontal="left"/>
    </xf>
    <xf numFmtId="0" fontId="9" fillId="0" borderId="0" xfId="0" applyFont="1"/>
    <xf numFmtId="0" fontId="0" fillId="0" borderId="0" xfId="0" applyAlignment="1"/>
    <xf numFmtId="0" fontId="4" fillId="3" borderId="0" xfId="0" applyFont="1" applyFill="1" applyAlignment="1">
      <alignment wrapText="1"/>
    </xf>
    <xf numFmtId="0" fontId="4" fillId="3" borderId="0" xfId="0" applyFont="1" applyFill="1" applyAlignment="1">
      <alignment horizontal="center" vertical="center" wrapText="1"/>
    </xf>
    <xf numFmtId="0" fontId="0" fillId="0" borderId="0" xfId="0" applyFill="1" applyAlignment="1">
      <alignment horizontal="center"/>
    </xf>
    <xf numFmtId="0" fontId="0" fillId="4" borderId="0" xfId="0" applyFill="1" applyBorder="1"/>
    <xf numFmtId="0" fontId="0" fillId="0" borderId="0" xfId="0" applyFill="1" applyBorder="1" applyAlignment="1">
      <alignment horizontal="center"/>
    </xf>
    <xf numFmtId="3" fontId="14" fillId="6" borderId="0" xfId="3" applyNumberFormat="1" applyFont="1" applyFill="1" applyBorder="1" applyAlignment="1">
      <alignment horizontal="center" vertical="center"/>
    </xf>
    <xf numFmtId="4" fontId="15" fillId="0" borderId="0" xfId="4" applyNumberFormat="1" applyFont="1" applyFill="1" applyAlignment="1">
      <alignment vertical="center"/>
    </xf>
    <xf numFmtId="43" fontId="0" fillId="0" borderId="0" xfId="1" applyFont="1"/>
    <xf numFmtId="43" fontId="0" fillId="0" borderId="0" xfId="0" applyNumberFormat="1"/>
    <xf numFmtId="164" fontId="0" fillId="0" borderId="0" xfId="0" applyNumberFormat="1"/>
    <xf numFmtId="0" fontId="0" fillId="0" borderId="0" xfId="0" applyAlignment="1">
      <alignment horizontal="center"/>
    </xf>
    <xf numFmtId="0" fontId="7" fillId="2" borderId="0" xfId="0" applyFont="1" applyFill="1" applyAlignment="1">
      <alignment horizontal="center" vertical="center"/>
    </xf>
    <xf numFmtId="0" fontId="0" fillId="0" borderId="0" xfId="0" applyAlignment="1">
      <alignment horizontal="center"/>
    </xf>
    <xf numFmtId="0" fontId="0" fillId="0" borderId="0" xfId="0" applyFill="1" applyAlignment="1"/>
    <xf numFmtId="0" fontId="0" fillId="7" borderId="0" xfId="0" applyFill="1" applyBorder="1" applyAlignment="1"/>
    <xf numFmtId="0" fontId="15" fillId="7"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0" fillId="7" borderId="0" xfId="0" applyFill="1" applyBorder="1" applyAlignment="1">
      <alignment horizontal="center" vertical="center"/>
    </xf>
    <xf numFmtId="15" fontId="0" fillId="7" borderId="0" xfId="0" applyNumberFormat="1" applyFill="1" applyBorder="1" applyAlignment="1">
      <alignment horizontal="center" vertical="center"/>
    </xf>
    <xf numFmtId="43" fontId="0" fillId="7" borderId="0" xfId="1" applyFont="1" applyFill="1" applyBorder="1" applyAlignment="1">
      <alignment horizontal="center" vertical="center"/>
    </xf>
    <xf numFmtId="0" fontId="17" fillId="0" borderId="0" xfId="0" applyFont="1"/>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7" fillId="2" borderId="0" xfId="0" applyFont="1" applyFill="1" applyBorder="1" applyAlignment="1">
      <alignment horizontal="center" vertical="center" wrapText="1"/>
    </xf>
    <xf numFmtId="10" fontId="0" fillId="7" borderId="0" xfId="2" applyNumberFormat="1" applyFont="1" applyFill="1" applyBorder="1" applyAlignment="1">
      <alignment horizontal="center" vertical="center"/>
    </xf>
    <xf numFmtId="9" fontId="0" fillId="7" borderId="0" xfId="2" applyFont="1" applyFill="1" applyBorder="1" applyAlignment="1">
      <alignment horizontal="center" vertical="center"/>
    </xf>
    <xf numFmtId="0" fontId="7" fillId="2" borderId="0" xfId="0" applyFont="1" applyFill="1" applyBorder="1" applyAlignment="1">
      <alignment vertical="center" wrapText="1"/>
    </xf>
    <xf numFmtId="0" fontId="0" fillId="7" borderId="0" xfId="0" applyFill="1" applyBorder="1" applyAlignment="1">
      <alignment vertical="center" wrapText="1"/>
    </xf>
    <xf numFmtId="0" fontId="0" fillId="7" borderId="0" xfId="0" applyFont="1" applyFill="1" applyBorder="1" applyAlignment="1">
      <alignment vertical="center" wrapText="1"/>
    </xf>
    <xf numFmtId="43" fontId="0" fillId="7" borderId="0" xfId="1" applyFont="1" applyFill="1" applyBorder="1" applyAlignment="1">
      <alignment vertical="center" wrapText="1"/>
    </xf>
    <xf numFmtId="43" fontId="0" fillId="7" borderId="0" xfId="1" applyFont="1" applyFill="1" applyBorder="1" applyAlignment="1">
      <alignment vertical="center"/>
    </xf>
    <xf numFmtId="0" fontId="16" fillId="7" borderId="0" xfId="0" applyFont="1" applyFill="1" applyBorder="1" applyAlignment="1">
      <alignment vertical="center" wrapText="1"/>
    </xf>
    <xf numFmtId="0" fontId="0" fillId="7" borderId="0" xfId="0"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0" xfId="0" applyFill="1" applyBorder="1" applyAlignment="1">
      <alignment horizontal="center" vertical="center" wrapText="1"/>
    </xf>
    <xf numFmtId="0" fontId="7" fillId="2" borderId="0" xfId="0" applyFont="1" applyFill="1" applyBorder="1" applyAlignment="1">
      <alignment horizontal="center" vertical="center" wrapText="1"/>
    </xf>
    <xf numFmtId="9" fontId="0" fillId="7" borderId="0" xfId="2" applyFont="1" applyFill="1" applyBorder="1" applyAlignment="1">
      <alignment horizontal="center" vertical="center" wrapText="1"/>
    </xf>
    <xf numFmtId="0" fontId="7" fillId="2"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center"/>
    </xf>
    <xf numFmtId="43" fontId="8" fillId="0" borderId="0" xfId="1" applyFont="1" applyAlignment="1">
      <alignment horizontal="center" vertical="center" wrapText="1"/>
    </xf>
    <xf numFmtId="0" fontId="18" fillId="0" borderId="0" xfId="0" applyFont="1" applyFill="1" applyBorder="1"/>
    <xf numFmtId="0" fontId="17" fillId="0" borderId="0" xfId="0" applyFont="1" applyFill="1" applyBorder="1"/>
    <xf numFmtId="0" fontId="17" fillId="0" borderId="0" xfId="0" applyFont="1" applyBorder="1"/>
    <xf numFmtId="0" fontId="7" fillId="2" borderId="0" xfId="0" applyFont="1" applyFill="1" applyAlignment="1">
      <alignment horizontal="center" vertical="center"/>
    </xf>
    <xf numFmtId="0" fontId="0" fillId="0" borderId="0" xfId="0" applyAlignment="1">
      <alignment horizontal="center"/>
    </xf>
    <xf numFmtId="0" fontId="0" fillId="0" borderId="0" xfId="0" applyFill="1" applyAlignment="1">
      <alignment horizontal="center"/>
    </xf>
    <xf numFmtId="0" fontId="4" fillId="5" borderId="0" xfId="0" applyFont="1" applyFill="1" applyAlignment="1">
      <alignment horizontal="left" vertical="center"/>
    </xf>
    <xf numFmtId="0" fontId="4" fillId="2" borderId="0" xfId="0" applyFont="1" applyFill="1" applyAlignment="1">
      <alignment horizontal="left" vertical="center"/>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14" fontId="0" fillId="7" borderId="0" xfId="0" applyNumberFormat="1" applyFill="1" applyBorder="1" applyAlignment="1">
      <alignment horizontal="center" vertical="center"/>
    </xf>
    <xf numFmtId="0" fontId="0" fillId="0" borderId="0" xfId="0" applyAlignment="1">
      <alignment horizontal="center"/>
    </xf>
    <xf numFmtId="0" fontId="16" fillId="7" borderId="0" xfId="0" applyFont="1" applyFill="1" applyBorder="1" applyAlignment="1">
      <alignment horizontal="left" vertical="center" wrapText="1"/>
    </xf>
    <xf numFmtId="0" fontId="0" fillId="0" borderId="0" xfId="0" applyAlignment="1">
      <alignment horizontal="center"/>
    </xf>
    <xf numFmtId="0" fontId="7" fillId="2" borderId="0" xfId="0" applyFont="1" applyFill="1" applyAlignment="1">
      <alignment horizontal="center" vertical="center"/>
    </xf>
    <xf numFmtId="0" fontId="6" fillId="0" borderId="0" xfId="0" applyFont="1" applyAlignment="1">
      <alignment horizontal="center" vertical="center" wrapText="1"/>
    </xf>
    <xf numFmtId="0" fontId="0" fillId="0" borderId="0" xfId="0" applyAlignment="1">
      <alignment horizontal="center"/>
    </xf>
    <xf numFmtId="43" fontId="0" fillId="0" borderId="0" xfId="1"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xf>
    <xf numFmtId="0" fontId="0" fillId="0" borderId="2" xfId="0" applyBorder="1" applyAlignment="1">
      <alignment horizontal="center"/>
    </xf>
    <xf numFmtId="3" fontId="0" fillId="0" borderId="0" xfId="0" applyNumberFormat="1" applyAlignment="1">
      <alignment horizontal="center" vertical="center" wrapText="1"/>
    </xf>
    <xf numFmtId="43" fontId="0" fillId="0" borderId="0" xfId="1" applyFont="1" applyAlignment="1">
      <alignment vertical="center" wrapText="1"/>
    </xf>
    <xf numFmtId="43" fontId="0" fillId="0" borderId="2" xfId="1"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43" fontId="0" fillId="0" borderId="0" xfId="1" applyFont="1" applyAlignment="1">
      <alignment vertical="center"/>
    </xf>
    <xf numFmtId="43" fontId="0" fillId="0" borderId="0" xfId="1" applyNumberFormat="1" applyFont="1" applyBorder="1" applyAlignment="1">
      <alignment horizontal="center" vertical="center" wrapText="1"/>
    </xf>
    <xf numFmtId="164" fontId="4" fillId="2" borderId="0" xfId="0" applyNumberFormat="1" applyFont="1" applyFill="1" applyAlignment="1">
      <alignment horizontal="center" vertical="center"/>
    </xf>
    <xf numFmtId="164" fontId="0" fillId="0" borderId="0" xfId="0" applyNumberFormat="1" applyAlignment="1">
      <alignment horizontal="center"/>
    </xf>
    <xf numFmtId="0" fontId="4" fillId="2" borderId="0" xfId="0" applyFont="1" applyFill="1" applyAlignment="1">
      <alignment horizontal="left" vertical="center"/>
    </xf>
    <xf numFmtId="164" fontId="0" fillId="0" borderId="2" xfId="0" applyNumberFormat="1" applyBorder="1" applyAlignment="1">
      <alignment horizontal="center"/>
    </xf>
    <xf numFmtId="43" fontId="0" fillId="0" borderId="2" xfId="1" applyNumberFormat="1" applyFont="1" applyBorder="1" applyAlignment="1">
      <alignment horizontal="center" vertical="center" wrapText="1"/>
    </xf>
    <xf numFmtId="43" fontId="0" fillId="0" borderId="0" xfId="1" applyNumberFormat="1" applyFont="1" applyAlignment="1">
      <alignment horizontal="center" vertical="center" wrapText="1"/>
    </xf>
    <xf numFmtId="164" fontId="4" fillId="5" borderId="0" xfId="0" applyNumberFormat="1" applyFont="1" applyFill="1" applyAlignment="1">
      <alignment horizontal="left" vertical="center"/>
    </xf>
    <xf numFmtId="43" fontId="0" fillId="0" borderId="0" xfId="0" applyNumberFormat="1" applyAlignment="1">
      <alignment horizontal="center" vertical="center"/>
    </xf>
    <xf numFmtId="0" fontId="0" fillId="0" borderId="0" xfId="0" applyAlignment="1">
      <alignment horizontal="center" vertical="center"/>
    </xf>
    <xf numFmtId="43" fontId="1" fillId="0" borderId="0" xfId="1" applyNumberFormat="1" applyFont="1" applyBorder="1" applyAlignment="1">
      <alignment horizontal="center" vertical="center" wrapText="1"/>
    </xf>
    <xf numFmtId="164" fontId="4" fillId="2" borderId="0" xfId="1" applyNumberFormat="1" applyFont="1" applyFill="1" applyAlignment="1">
      <alignment horizontal="center" vertical="center" wrapText="1"/>
    </xf>
    <xf numFmtId="0" fontId="4" fillId="2" borderId="0" xfId="0" applyFont="1" applyFill="1" applyAlignment="1">
      <alignment horizontal="center" vertical="center"/>
    </xf>
    <xf numFmtId="164" fontId="4" fillId="5" borderId="0" xfId="0" applyNumberFormat="1" applyFont="1" applyFill="1" applyAlignment="1">
      <alignment horizontal="center" vertical="center"/>
    </xf>
    <xf numFmtId="43" fontId="0" fillId="0" borderId="0" xfId="1" applyNumberFormat="1" applyFont="1" applyFill="1" applyBorder="1" applyAlignment="1">
      <alignment horizontal="center" vertical="center" wrapText="1"/>
    </xf>
    <xf numFmtId="43" fontId="0" fillId="0" borderId="2" xfId="1" applyNumberFormat="1" applyFont="1" applyFill="1" applyBorder="1" applyAlignment="1">
      <alignment horizontal="center" vertical="center" wrapText="1"/>
    </xf>
    <xf numFmtId="43" fontId="0" fillId="0" borderId="0" xfId="1" applyFont="1" applyBorder="1" applyAlignment="1">
      <alignment horizontal="center" vertical="center" wrapText="1"/>
    </xf>
    <xf numFmtId="43" fontId="8" fillId="0" borderId="0" xfId="1" applyFont="1" applyAlignment="1">
      <alignment horizontal="center" vertical="center" wrapText="1"/>
    </xf>
    <xf numFmtId="43" fontId="8" fillId="0" borderId="0" xfId="1" applyFont="1" applyAlignment="1">
      <alignment vertical="center" wrapText="1"/>
    </xf>
    <xf numFmtId="43" fontId="8" fillId="0" borderId="2" xfId="1" applyFont="1" applyBorder="1" applyAlignment="1">
      <alignment horizontal="center" vertical="center" wrapText="1"/>
    </xf>
    <xf numFmtId="43" fontId="0" fillId="0" borderId="2" xfId="1" quotePrefix="1" applyFont="1" applyBorder="1" applyAlignment="1">
      <alignment horizontal="center" vertical="center" wrapText="1"/>
    </xf>
    <xf numFmtId="43" fontId="0" fillId="0" borderId="0" xfId="1" quotePrefix="1" applyFont="1" applyBorder="1" applyAlignment="1">
      <alignment horizontal="center" vertical="center" wrapText="1"/>
    </xf>
    <xf numFmtId="43" fontId="8" fillId="0" borderId="0" xfId="1" applyFont="1" applyBorder="1" applyAlignment="1">
      <alignment horizontal="center" vertical="center" wrapText="1"/>
    </xf>
    <xf numFmtId="43" fontId="8" fillId="0" borderId="0" xfId="1" applyFont="1" applyAlignment="1">
      <alignment vertical="center"/>
    </xf>
    <xf numFmtId="43" fontId="8" fillId="0" borderId="0" xfId="1"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164" fontId="10" fillId="8" borderId="0" xfId="0" applyNumberFormat="1" applyFont="1" applyFill="1" applyAlignment="1">
      <alignment horizontal="center" vertical="center" wrapText="1"/>
    </xf>
    <xf numFmtId="0" fontId="10" fillId="8" borderId="0" xfId="0" applyFont="1" applyFill="1" applyAlignment="1">
      <alignment horizontal="center" vertical="center" wrapText="1"/>
    </xf>
    <xf numFmtId="164" fontId="8" fillId="0" borderId="0" xfId="1" applyNumberFormat="1" applyFont="1" applyAlignment="1">
      <alignment horizontal="center" vertical="center"/>
    </xf>
    <xf numFmtId="0" fontId="4" fillId="2" borderId="0" xfId="0" applyFont="1" applyFill="1" applyAlignment="1">
      <alignment horizontal="left" vertical="center" wrapText="1"/>
    </xf>
    <xf numFmtId="164" fontId="4" fillId="2" borderId="0" xfId="1" applyNumberFormat="1" applyFont="1" applyFill="1" applyAlignment="1">
      <alignment horizontal="center" vertical="center"/>
    </xf>
    <xf numFmtId="0" fontId="6" fillId="0" borderId="0" xfId="0" applyFont="1" applyBorder="1" applyAlignment="1">
      <alignment horizontal="center" vertical="center" wrapText="1"/>
    </xf>
    <xf numFmtId="164" fontId="4" fillId="2" borderId="0" xfId="0" applyNumberFormat="1" applyFont="1" applyFill="1" applyAlignment="1">
      <alignment horizontal="center"/>
    </xf>
    <xf numFmtId="43" fontId="0" fillId="0" borderId="0" xfId="0" applyNumberFormat="1" applyFill="1" applyAlignment="1">
      <alignment horizontal="center"/>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164" fontId="1" fillId="0" borderId="0" xfId="1" applyNumberFormat="1" applyFont="1" applyBorder="1" applyAlignment="1">
      <alignment horizontal="center" vertical="center" wrapText="1"/>
    </xf>
    <xf numFmtId="0" fontId="3" fillId="0" borderId="0" xfId="0" applyFont="1" applyFill="1" applyAlignment="1">
      <alignment horizontal="center" vertical="center" wrapText="1"/>
    </xf>
    <xf numFmtId="43" fontId="1" fillId="0" borderId="2" xfId="1" applyNumberFormat="1" applyFont="1" applyBorder="1" applyAlignment="1">
      <alignment horizontal="center" vertical="center" wrapText="1"/>
    </xf>
    <xf numFmtId="164" fontId="4" fillId="5" borderId="0" xfId="1" applyNumberFormat="1" applyFont="1" applyFill="1" applyAlignment="1">
      <alignment horizontal="center" vertical="center"/>
    </xf>
    <xf numFmtId="0" fontId="5" fillId="5"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Alignment="1">
      <alignment horizontal="center" vertical="center" wrapText="1"/>
    </xf>
    <xf numFmtId="10" fontId="0" fillId="0" borderId="0" xfId="2" applyNumberFormat="1" applyFont="1" applyAlignment="1">
      <alignment horizontal="center" vertical="center" wrapText="1"/>
    </xf>
    <xf numFmtId="0" fontId="0" fillId="0" borderId="0" xfId="0"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0" fontId="0" fillId="0" borderId="0" xfId="2" applyNumberFormat="1" applyFont="1" applyFill="1" applyBorder="1" applyAlignment="1">
      <alignment horizontal="center" vertical="center" wrapText="1"/>
    </xf>
  </cellXfs>
  <cellStyles count="5">
    <cellStyle name="Millares" xfId="1" builtinId="3"/>
    <cellStyle name="Millares 2" xfId="3"/>
    <cellStyle name="Normal" xfId="0" builtinId="0"/>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66673</xdr:colOff>
      <xdr:row>0</xdr:row>
      <xdr:rowOff>85720</xdr:rowOff>
    </xdr:from>
    <xdr:to>
      <xdr:col>17</xdr:col>
      <xdr:colOff>57153</xdr:colOff>
      <xdr:row>6</xdr:row>
      <xdr:rowOff>161921</xdr:rowOff>
    </xdr:to>
    <xdr:sp macro="" textlink="">
      <xdr:nvSpPr>
        <xdr:cNvPr id="5" name="60 Rectángulo"/>
        <xdr:cNvSpPr/>
      </xdr:nvSpPr>
      <xdr:spPr>
        <a:xfrm rot="16200000">
          <a:off x="4376737" y="-3652844"/>
          <a:ext cx="1219201" cy="983933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Deuda pública de Largo Plazo al 2do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9" name="8 Conector recto"/>
        <xdr:cNvCxnSpPr/>
      </xdr:nvCxnSpPr>
      <xdr:spPr>
        <a:xfrm flipH="1">
          <a:off x="1323975" y="704850"/>
          <a:ext cx="9525"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152399</xdr:colOff>
      <xdr:row>2</xdr:row>
      <xdr:rowOff>28569</xdr:rowOff>
    </xdr:from>
    <xdr:to>
      <xdr:col>7</xdr:col>
      <xdr:colOff>133350</xdr:colOff>
      <xdr:row>4</xdr:row>
      <xdr:rowOff>123824</xdr:rowOff>
    </xdr:to>
    <xdr:pic>
      <xdr:nvPicPr>
        <xdr:cNvPr id="8" name="7 Imagen" descr="Resultado de imagen para gobierno del estado de jalisco alfar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199" y="981069"/>
          <a:ext cx="2266951" cy="47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104773</xdr:colOff>
      <xdr:row>0</xdr:row>
      <xdr:rowOff>171450</xdr:rowOff>
    </xdr:from>
    <xdr:to>
      <xdr:col>2</xdr:col>
      <xdr:colOff>28575</xdr:colOff>
      <xdr:row>5</xdr:row>
      <xdr:rowOff>161925</xdr:rowOff>
    </xdr:to>
    <xdr:pic>
      <xdr:nvPicPr>
        <xdr:cNvPr id="10" name="9 Imagen"/>
        <xdr:cNvPicPr>
          <a:picLocks noChangeAspect="1"/>
        </xdr:cNvPicPr>
      </xdr:nvPicPr>
      <xdr:blipFill>
        <a:blip xmlns:r="http://schemas.openxmlformats.org/officeDocument/2006/relationships" r:embed="rId2"/>
        <a:stretch>
          <a:fillRect/>
        </a:stretch>
      </xdr:blipFill>
      <xdr:spPr>
        <a:xfrm>
          <a:off x="371473" y="742950"/>
          <a:ext cx="1352552"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47619</xdr:colOff>
      <xdr:row>0</xdr:row>
      <xdr:rowOff>114300</xdr:rowOff>
    </xdr:from>
    <xdr:to>
      <xdr:col>12</xdr:col>
      <xdr:colOff>1644</xdr:colOff>
      <xdr:row>6</xdr:row>
      <xdr:rowOff>152390</xdr:rowOff>
    </xdr:to>
    <xdr:sp macro="" textlink="">
      <xdr:nvSpPr>
        <xdr:cNvPr id="3" name="60 Rectángulo"/>
        <xdr:cNvSpPr/>
      </xdr:nvSpPr>
      <xdr:spPr>
        <a:xfrm rot="16200000">
          <a:off x="3525074" y="-2791655"/>
          <a:ext cx="1181090" cy="8136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Saldo de la Deuda Directa al 2do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85719</xdr:colOff>
      <xdr:row>1</xdr:row>
      <xdr:rowOff>57150</xdr:rowOff>
    </xdr:from>
    <xdr:to>
      <xdr:col>1</xdr:col>
      <xdr:colOff>1438271</xdr:colOff>
      <xdr:row>6</xdr:row>
      <xdr:rowOff>47625</xdr:rowOff>
    </xdr:to>
    <xdr:pic>
      <xdr:nvPicPr>
        <xdr:cNvPr id="8" name="7 Imagen"/>
        <xdr:cNvPicPr>
          <a:picLocks noChangeAspect="1"/>
        </xdr:cNvPicPr>
      </xdr:nvPicPr>
      <xdr:blipFill>
        <a:blip xmlns:r="http://schemas.openxmlformats.org/officeDocument/2006/relationships" r:embed="rId1"/>
        <a:stretch>
          <a:fillRect/>
        </a:stretch>
      </xdr:blipFill>
      <xdr:spPr>
        <a:xfrm>
          <a:off x="352419" y="819150"/>
          <a:ext cx="1352552" cy="942975"/>
        </a:xfrm>
        <a:prstGeom prst="rect">
          <a:avLst/>
        </a:prstGeom>
      </xdr:spPr>
    </xdr:pic>
    <xdr:clientData/>
  </xdr:twoCellAnchor>
  <xdr:twoCellAnchor editAs="oneCell">
    <xdr:from>
      <xdr:col>3</xdr:col>
      <xdr:colOff>38094</xdr:colOff>
      <xdr:row>2</xdr:row>
      <xdr:rowOff>95250</xdr:rowOff>
    </xdr:from>
    <xdr:to>
      <xdr:col>5</xdr:col>
      <xdr:colOff>609600</xdr:colOff>
      <xdr:row>5</xdr:row>
      <xdr:rowOff>5</xdr:rowOff>
    </xdr:to>
    <xdr:pic>
      <xdr:nvPicPr>
        <xdr:cNvPr id="9" name="8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5969" y="1047750"/>
          <a:ext cx="1838331" cy="476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47619</xdr:colOff>
      <xdr:row>0</xdr:row>
      <xdr:rowOff>114300</xdr:rowOff>
    </xdr:from>
    <xdr:to>
      <xdr:col>15</xdr:col>
      <xdr:colOff>1266825</xdr:colOff>
      <xdr:row>6</xdr:row>
      <xdr:rowOff>152390</xdr:rowOff>
    </xdr:to>
    <xdr:sp macro="" textlink="">
      <xdr:nvSpPr>
        <xdr:cNvPr id="3" name="60 Rectángulo"/>
        <xdr:cNvSpPr/>
      </xdr:nvSpPr>
      <xdr:spPr>
        <a:xfrm rot="16200000">
          <a:off x="8877302" y="-8143883"/>
          <a:ext cx="1181090" cy="1884045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Endeudamiento Neto al 2do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1</xdr:row>
      <xdr:rowOff>19050</xdr:rowOff>
    </xdr:from>
    <xdr:to>
      <xdr:col>1</xdr:col>
      <xdr:colOff>1352552</xdr:colOff>
      <xdr:row>6</xdr:row>
      <xdr:rowOff>9525</xdr:rowOff>
    </xdr:to>
    <xdr:pic>
      <xdr:nvPicPr>
        <xdr:cNvPr id="8" name="7 Imagen"/>
        <xdr:cNvPicPr>
          <a:picLocks noChangeAspect="1"/>
        </xdr:cNvPicPr>
      </xdr:nvPicPr>
      <xdr:blipFill>
        <a:blip xmlns:r="http://schemas.openxmlformats.org/officeDocument/2006/relationships" r:embed="rId1"/>
        <a:stretch>
          <a:fillRect/>
        </a:stretch>
      </xdr:blipFill>
      <xdr:spPr>
        <a:xfrm>
          <a:off x="266700" y="781050"/>
          <a:ext cx="1352552" cy="942975"/>
        </a:xfrm>
        <a:prstGeom prst="rect">
          <a:avLst/>
        </a:prstGeom>
      </xdr:spPr>
    </xdr:pic>
    <xdr:clientData/>
  </xdr:twoCellAnchor>
  <xdr:twoCellAnchor editAs="oneCell">
    <xdr:from>
      <xdr:col>3</xdr:col>
      <xdr:colOff>276225</xdr:colOff>
      <xdr:row>2</xdr:row>
      <xdr:rowOff>66675</xdr:rowOff>
    </xdr:from>
    <xdr:to>
      <xdr:col>5</xdr:col>
      <xdr:colOff>1504950</xdr:colOff>
      <xdr:row>4</xdr:row>
      <xdr:rowOff>171450</xdr:rowOff>
    </xdr:to>
    <xdr:pic>
      <xdr:nvPicPr>
        <xdr:cNvPr id="9" name="8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025" y="1019175"/>
          <a:ext cx="24955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47619</xdr:colOff>
      <xdr:row>3</xdr:row>
      <xdr:rowOff>114300</xdr:rowOff>
    </xdr:from>
    <xdr:to>
      <xdr:col>12</xdr:col>
      <xdr:colOff>1644</xdr:colOff>
      <xdr:row>9</xdr:row>
      <xdr:rowOff>152390</xdr:rowOff>
    </xdr:to>
    <xdr:sp macro="" textlink="">
      <xdr:nvSpPr>
        <xdr:cNvPr id="3" name="60 Rectángulo"/>
        <xdr:cNvSpPr/>
      </xdr:nvSpPr>
      <xdr:spPr>
        <a:xfrm rot="16200000">
          <a:off x="3844162" y="-3110743"/>
          <a:ext cx="1181090" cy="87741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Secretaría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Intereses de la Deuda Pública Directa Pagados al 2do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38094</xdr:colOff>
      <xdr:row>4</xdr:row>
      <xdr:rowOff>19050</xdr:rowOff>
    </xdr:from>
    <xdr:to>
      <xdr:col>1</xdr:col>
      <xdr:colOff>1390646</xdr:colOff>
      <xdr:row>9</xdr:row>
      <xdr:rowOff>9525</xdr:rowOff>
    </xdr:to>
    <xdr:pic>
      <xdr:nvPicPr>
        <xdr:cNvPr id="9" name="8 Imagen"/>
        <xdr:cNvPicPr>
          <a:picLocks noChangeAspect="1"/>
        </xdr:cNvPicPr>
      </xdr:nvPicPr>
      <xdr:blipFill>
        <a:blip xmlns:r="http://schemas.openxmlformats.org/officeDocument/2006/relationships" r:embed="rId1"/>
        <a:stretch>
          <a:fillRect/>
        </a:stretch>
      </xdr:blipFill>
      <xdr:spPr>
        <a:xfrm>
          <a:off x="304794" y="781050"/>
          <a:ext cx="1352552" cy="942975"/>
        </a:xfrm>
        <a:prstGeom prst="rect">
          <a:avLst/>
        </a:prstGeom>
      </xdr:spPr>
    </xdr:pic>
    <xdr:clientData/>
  </xdr:twoCellAnchor>
  <xdr:twoCellAnchor editAs="oneCell">
    <xdr:from>
      <xdr:col>3</xdr:col>
      <xdr:colOff>38094</xdr:colOff>
      <xdr:row>5</xdr:row>
      <xdr:rowOff>19050</xdr:rowOff>
    </xdr:from>
    <xdr:to>
      <xdr:col>5</xdr:col>
      <xdr:colOff>609600</xdr:colOff>
      <xdr:row>7</xdr:row>
      <xdr:rowOff>123825</xdr:rowOff>
    </xdr:to>
    <xdr:pic>
      <xdr:nvPicPr>
        <xdr:cNvPr id="10" name="9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894" y="400050"/>
          <a:ext cx="204788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34640</xdr:colOff>
      <xdr:row>0</xdr:row>
      <xdr:rowOff>34636</xdr:rowOff>
    </xdr:from>
    <xdr:to>
      <xdr:col>12</xdr:col>
      <xdr:colOff>1861707</xdr:colOff>
      <xdr:row>6</xdr:row>
      <xdr:rowOff>72726</xdr:rowOff>
    </xdr:to>
    <xdr:sp macro="" textlink="">
      <xdr:nvSpPr>
        <xdr:cNvPr id="4" name="60 Rectángulo"/>
        <xdr:cNvSpPr/>
      </xdr:nvSpPr>
      <xdr:spPr>
        <a:xfrm rot="16200000">
          <a:off x="4805804" y="-3974528"/>
          <a:ext cx="1181090" cy="107234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                  Deuda Pública de Corto Plazo al 2do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320388</xdr:colOff>
      <xdr:row>0</xdr:row>
      <xdr:rowOff>60614</xdr:rowOff>
    </xdr:from>
    <xdr:to>
      <xdr:col>2</xdr:col>
      <xdr:colOff>320388</xdr:colOff>
      <xdr:row>6</xdr:row>
      <xdr:rowOff>70139</xdr:rowOff>
    </xdr:to>
    <xdr:cxnSp macro="">
      <xdr:nvCxnSpPr>
        <xdr:cNvPr id="7" name="6 Conector recto"/>
        <xdr:cNvCxnSpPr/>
      </xdr:nvCxnSpPr>
      <xdr:spPr>
        <a:xfrm flipH="1">
          <a:off x="1634838" y="822614"/>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193390</xdr:colOff>
      <xdr:row>0</xdr:row>
      <xdr:rowOff>161636</xdr:rowOff>
    </xdr:from>
    <xdr:to>
      <xdr:col>1</xdr:col>
      <xdr:colOff>1249609</xdr:colOff>
      <xdr:row>5</xdr:row>
      <xdr:rowOff>152111</xdr:rowOff>
    </xdr:to>
    <xdr:pic>
      <xdr:nvPicPr>
        <xdr:cNvPr id="9" name="8 Imagen"/>
        <xdr:cNvPicPr>
          <a:picLocks noChangeAspect="1"/>
        </xdr:cNvPicPr>
      </xdr:nvPicPr>
      <xdr:blipFill>
        <a:blip xmlns:r="http://schemas.openxmlformats.org/officeDocument/2006/relationships" r:embed="rId1"/>
        <a:stretch>
          <a:fillRect/>
        </a:stretch>
      </xdr:blipFill>
      <xdr:spPr>
        <a:xfrm>
          <a:off x="193390" y="923636"/>
          <a:ext cx="1352552" cy="942975"/>
        </a:xfrm>
        <a:prstGeom prst="rect">
          <a:avLst/>
        </a:prstGeom>
      </xdr:spPr>
    </xdr:pic>
    <xdr:clientData/>
  </xdr:twoCellAnchor>
  <xdr:twoCellAnchor editAs="oneCell">
    <xdr:from>
      <xdr:col>2</xdr:col>
      <xdr:colOff>24057</xdr:colOff>
      <xdr:row>1</xdr:row>
      <xdr:rowOff>161636</xdr:rowOff>
    </xdr:from>
    <xdr:to>
      <xdr:col>5</xdr:col>
      <xdr:colOff>412751</xdr:colOff>
      <xdr:row>4</xdr:row>
      <xdr:rowOff>10261</xdr:rowOff>
    </xdr:to>
    <xdr:pic>
      <xdr:nvPicPr>
        <xdr:cNvPr id="10" name="9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0724" y="352136"/>
          <a:ext cx="1955027" cy="42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66671</xdr:colOff>
      <xdr:row>3</xdr:row>
      <xdr:rowOff>85713</xdr:rowOff>
    </xdr:from>
    <xdr:to>
      <xdr:col>25</xdr:col>
      <xdr:colOff>2</xdr:colOff>
      <xdr:row>9</xdr:row>
      <xdr:rowOff>161914</xdr:rowOff>
    </xdr:to>
    <xdr:sp macro="" textlink="">
      <xdr:nvSpPr>
        <xdr:cNvPr id="3" name="60 Rectángulo"/>
        <xdr:cNvSpPr/>
      </xdr:nvSpPr>
      <xdr:spPr>
        <a:xfrm rot="16200000">
          <a:off x="7767636" y="-7043752"/>
          <a:ext cx="1219201" cy="166211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ysClr val="windowText" lastClr="000000"/>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Pago del Servicio de la Deuda Pública Por Funte de Financiamiento al 2do Trimestre de 2019</a:t>
          </a:r>
        </a:p>
        <a:p>
          <a:pPr lvl="1" algn="l"/>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57146</xdr:colOff>
      <xdr:row>4</xdr:row>
      <xdr:rowOff>9513</xdr:rowOff>
    </xdr:from>
    <xdr:to>
      <xdr:col>1</xdr:col>
      <xdr:colOff>1409698</xdr:colOff>
      <xdr:row>8</xdr:row>
      <xdr:rowOff>190488</xdr:rowOff>
    </xdr:to>
    <xdr:pic>
      <xdr:nvPicPr>
        <xdr:cNvPr id="8" name="7 Imagen"/>
        <xdr:cNvPicPr>
          <a:picLocks noChangeAspect="1"/>
        </xdr:cNvPicPr>
      </xdr:nvPicPr>
      <xdr:blipFill>
        <a:blip xmlns:r="http://schemas.openxmlformats.org/officeDocument/2006/relationships" r:embed="rId1"/>
        <a:stretch>
          <a:fillRect/>
        </a:stretch>
      </xdr:blipFill>
      <xdr:spPr>
        <a:xfrm>
          <a:off x="323846" y="771513"/>
          <a:ext cx="1352552" cy="942975"/>
        </a:xfrm>
        <a:prstGeom prst="rect">
          <a:avLst/>
        </a:prstGeom>
      </xdr:spPr>
    </xdr:pic>
    <xdr:clientData/>
  </xdr:twoCellAnchor>
  <xdr:twoCellAnchor editAs="oneCell">
    <xdr:from>
      <xdr:col>3</xdr:col>
      <xdr:colOff>152396</xdr:colOff>
      <xdr:row>5</xdr:row>
      <xdr:rowOff>19038</xdr:rowOff>
    </xdr:from>
    <xdr:to>
      <xdr:col>5</xdr:col>
      <xdr:colOff>1171575</xdr:colOff>
      <xdr:row>7</xdr:row>
      <xdr:rowOff>180975</xdr:rowOff>
    </xdr:to>
    <xdr:pic>
      <xdr:nvPicPr>
        <xdr:cNvPr id="9" name="8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196" y="971538"/>
          <a:ext cx="2276479" cy="542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66671</xdr:colOff>
      <xdr:row>0</xdr:row>
      <xdr:rowOff>85712</xdr:rowOff>
    </xdr:from>
    <xdr:to>
      <xdr:col>15</xdr:col>
      <xdr:colOff>2095500</xdr:colOff>
      <xdr:row>6</xdr:row>
      <xdr:rowOff>161913</xdr:rowOff>
    </xdr:to>
    <xdr:sp macro="" textlink="">
      <xdr:nvSpPr>
        <xdr:cNvPr id="3" name="60 Rectángulo"/>
        <xdr:cNvSpPr/>
      </xdr:nvSpPr>
      <xdr:spPr>
        <a:xfrm rot="16200000">
          <a:off x="8381997" y="-7658114"/>
          <a:ext cx="1219201" cy="1784985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ysClr val="windowText" lastClr="000000"/>
              </a:solidFill>
              <a:latin typeface="Arial" panose="020B0604020202020204" pitchFamily="34" charset="0"/>
              <a:cs typeface="Arial" panose="020B0604020202020204" pitchFamily="34" charset="0"/>
            </a:rPr>
            <a:t>Secretaria</a:t>
          </a:r>
          <a:r>
            <a:rPr lang="es-MX" sz="1400" b="1" baseline="0">
              <a:solidFill>
                <a:sysClr val="windowText" lastClr="000000"/>
              </a:solidFill>
              <a:latin typeface="Arial" panose="020B0604020202020204" pitchFamily="34" charset="0"/>
              <a:cs typeface="Arial" panose="020B0604020202020204" pitchFamily="34" charset="0"/>
            </a:rPr>
            <a:t> de la Hacienda Pública</a:t>
          </a:r>
          <a:endParaRPr lang="es-MX" sz="1100" b="1" baseline="0">
            <a:solidFill>
              <a:sysClr val="windowText" lastClr="000000"/>
            </a:solidFill>
            <a:latin typeface="Arial" panose="020B0604020202020204" pitchFamily="34" charset="0"/>
            <a:cs typeface="Arial" panose="020B0604020202020204" pitchFamily="34" charset="0"/>
          </a:endParaRPr>
        </a:p>
        <a:p>
          <a:pPr lvl="6" algn="ctr"/>
          <a:endParaRPr lang="es-MX" sz="1100" baseline="0">
            <a:solidFill>
              <a:sysClr val="windowText" lastClr="000000"/>
            </a:solidFill>
            <a:latin typeface="Arial" panose="020B0604020202020204" pitchFamily="34" charset="0"/>
            <a:cs typeface="Arial" panose="020B0604020202020204" pitchFamily="34" charset="0"/>
          </a:endParaRPr>
        </a:p>
        <a:p>
          <a:pPr lvl="6" algn="ctr"/>
          <a:r>
            <a:rPr lang="es-MX" sz="1100" baseline="0">
              <a:solidFill>
                <a:sysClr val="windowText" lastClr="000000"/>
              </a:solidFill>
              <a:latin typeface="Arial" panose="020B0604020202020204" pitchFamily="34" charset="0"/>
              <a:cs typeface="Arial" panose="020B0604020202020204" pitchFamily="34" charset="0"/>
            </a:rPr>
            <a:t> </a:t>
          </a:r>
        </a:p>
        <a:p>
          <a:pPr lvl="6" algn="ctr"/>
          <a:r>
            <a:rPr lang="es-MX" sz="1200" b="1" baseline="0">
              <a:solidFill>
                <a:sysClr val="windowText" lastClr="000000"/>
              </a:solidFill>
              <a:latin typeface="Arial" panose="020B0604020202020204" pitchFamily="34" charset="0"/>
              <a:cs typeface="Arial" panose="020B0604020202020204" pitchFamily="34" charset="0"/>
            </a:rPr>
            <a:t>Registro Estatal  de Obligaciones de los Entes Públicos del Estado de Jalisco y sus Municipios al  2do Trimestre de 2019 </a:t>
          </a:r>
          <a:endParaRPr lang="es-MX"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561975</xdr:colOff>
      <xdr:row>0</xdr:row>
      <xdr:rowOff>133350</xdr:rowOff>
    </xdr:from>
    <xdr:to>
      <xdr:col>2</xdr:col>
      <xdr:colOff>571500</xdr:colOff>
      <xdr:row>6</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697702</xdr:colOff>
      <xdr:row>1</xdr:row>
      <xdr:rowOff>2368</xdr:rowOff>
    </xdr:from>
    <xdr:to>
      <xdr:col>1</xdr:col>
      <xdr:colOff>1143000</xdr:colOff>
      <xdr:row>5</xdr:row>
      <xdr:rowOff>183343</xdr:rowOff>
    </xdr:to>
    <xdr:pic>
      <xdr:nvPicPr>
        <xdr:cNvPr id="8" name="7 Imagen"/>
        <xdr:cNvPicPr>
          <a:picLocks noChangeAspect="1"/>
        </xdr:cNvPicPr>
      </xdr:nvPicPr>
      <xdr:blipFill>
        <a:blip xmlns:r="http://schemas.openxmlformats.org/officeDocument/2006/relationships" r:embed="rId1"/>
        <a:stretch>
          <a:fillRect/>
        </a:stretch>
      </xdr:blipFill>
      <xdr:spPr>
        <a:xfrm>
          <a:off x="697702" y="764368"/>
          <a:ext cx="1969298" cy="942975"/>
        </a:xfrm>
        <a:prstGeom prst="rect">
          <a:avLst/>
        </a:prstGeom>
      </xdr:spPr>
    </xdr:pic>
    <xdr:clientData/>
  </xdr:twoCellAnchor>
  <xdr:twoCellAnchor editAs="oneCell">
    <xdr:from>
      <xdr:col>2</xdr:col>
      <xdr:colOff>733421</xdr:colOff>
      <xdr:row>2</xdr:row>
      <xdr:rowOff>14274</xdr:rowOff>
    </xdr:from>
    <xdr:to>
      <xdr:col>3</xdr:col>
      <xdr:colOff>2190750</xdr:colOff>
      <xdr:row>5</xdr:row>
      <xdr:rowOff>47625</xdr:rowOff>
    </xdr:to>
    <xdr:pic>
      <xdr:nvPicPr>
        <xdr:cNvPr id="9" name="8 Imagen" descr="Resultado de imagen para gobierno del estado de jalisco alfa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7577" y="966774"/>
          <a:ext cx="2659861" cy="604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Desktop/DEUDA%20PUBLICA%20MENSUAL/Deuda%20P&#250;blica%20Mensual%202018%20-%20Linea%20de%20Credito%20Glob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ENERO "/>
      <sheetName val="FEBRERO "/>
      <sheetName val="MARZO"/>
      <sheetName val="ABRIL"/>
      <sheetName val="MAYO"/>
      <sheetName val="JUNIO"/>
      <sheetName val="JULIO "/>
      <sheetName val="AGOSTO"/>
      <sheetName val="SEPTIEMBRE"/>
      <sheetName val="OCTUBRE "/>
      <sheetName val="NOVIEMBRE "/>
      <sheetName val="DICIEMBR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03">
          <cell r="D303" t="str">
            <v>Bansi, S.A Institución de Banca Múltiple</v>
          </cell>
          <cell r="F303">
            <v>15000000</v>
          </cell>
        </row>
        <row r="304">
          <cell r="F304">
            <v>200000000</v>
          </cell>
        </row>
        <row r="305">
          <cell r="F305">
            <v>241000000</v>
          </cell>
        </row>
        <row r="306">
          <cell r="F306">
            <v>85000000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R47"/>
  <sheetViews>
    <sheetView workbookViewId="0">
      <selection activeCell="D12" sqref="D12:D13"/>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14.28515625" customWidth="1"/>
    <col min="7" max="7" width="1" customWidth="1"/>
    <col min="8" max="8" width="15.28515625" customWidth="1"/>
    <col min="9" max="9" width="1.5703125" customWidth="1"/>
    <col min="10" max="10" width="3.140625" customWidth="1"/>
    <col min="11" max="11" width="22.140625" customWidth="1"/>
    <col min="12" max="12" width="3" customWidth="1"/>
    <col min="13" max="13" width="16.85546875" customWidth="1"/>
    <col min="14" max="14" width="1.7109375" customWidth="1"/>
    <col min="15" max="15" width="15" customWidth="1"/>
    <col min="16" max="16" width="2.5703125" customWidth="1"/>
    <col min="17" max="17" width="13.42578125" customWidth="1"/>
  </cols>
  <sheetData>
    <row r="8" spans="1:18" ht="45" x14ac:dyDescent="0.25">
      <c r="A8" s="1"/>
      <c r="B8" s="2" t="s">
        <v>0</v>
      </c>
      <c r="C8" s="2"/>
      <c r="D8" s="2" t="s">
        <v>121</v>
      </c>
      <c r="E8" s="2"/>
      <c r="F8" s="2" t="s">
        <v>1</v>
      </c>
      <c r="G8" s="2"/>
      <c r="H8" s="2" t="s">
        <v>2</v>
      </c>
      <c r="I8" s="2"/>
      <c r="J8" s="89"/>
      <c r="K8" s="2" t="s">
        <v>0</v>
      </c>
      <c r="L8" s="2"/>
      <c r="M8" s="2" t="s">
        <v>121</v>
      </c>
      <c r="N8" s="2"/>
      <c r="O8" s="2" t="s">
        <v>1</v>
      </c>
      <c r="P8" s="2"/>
      <c r="Q8" s="2" t="s">
        <v>2</v>
      </c>
      <c r="R8" s="4"/>
    </row>
    <row r="9" spans="1:18" x14ac:dyDescent="0.25">
      <c r="A9" s="1"/>
      <c r="B9" s="3"/>
      <c r="C9" s="3"/>
      <c r="D9" s="3"/>
      <c r="E9" s="3"/>
      <c r="F9" s="3"/>
      <c r="G9" s="3"/>
      <c r="H9" s="3"/>
      <c r="I9" s="3"/>
      <c r="J9" s="89"/>
      <c r="K9" s="3"/>
      <c r="L9" s="3"/>
      <c r="M9" s="3"/>
      <c r="N9" s="3"/>
      <c r="O9" s="3"/>
      <c r="P9" s="3"/>
      <c r="Q9" s="3"/>
      <c r="R9" s="5"/>
    </row>
    <row r="10" spans="1:18" ht="18" x14ac:dyDescent="0.25">
      <c r="A10" s="6"/>
      <c r="B10" s="6"/>
      <c r="C10" s="6"/>
      <c r="D10" s="7" t="s">
        <v>3</v>
      </c>
      <c r="E10" s="6"/>
      <c r="F10" s="6"/>
      <c r="G10" s="6"/>
      <c r="H10" s="6"/>
      <c r="I10" s="6"/>
      <c r="J10" s="89"/>
      <c r="K10" s="6"/>
      <c r="L10" s="6"/>
      <c r="M10" s="7" t="s">
        <v>4</v>
      </c>
      <c r="N10" s="6"/>
      <c r="O10" s="6"/>
      <c r="P10" s="6"/>
      <c r="Q10" s="6"/>
      <c r="R10" s="8"/>
    </row>
    <row r="11" spans="1:18" x14ac:dyDescent="0.25">
      <c r="A11" s="6"/>
      <c r="B11" s="9"/>
      <c r="C11" s="9"/>
      <c r="D11" s="9"/>
      <c r="E11" s="9"/>
      <c r="F11" s="9"/>
      <c r="G11" s="9"/>
      <c r="H11" s="9"/>
      <c r="I11" s="9"/>
      <c r="J11" s="90"/>
      <c r="K11" s="9"/>
      <c r="L11" s="9"/>
      <c r="M11" s="9"/>
      <c r="N11" s="9"/>
      <c r="O11" s="9"/>
      <c r="P11" s="9"/>
      <c r="Q11" s="9"/>
      <c r="R11" s="8"/>
    </row>
    <row r="12" spans="1:18" ht="15.75" customHeight="1" x14ac:dyDescent="0.25">
      <c r="A12" s="74">
        <v>1</v>
      </c>
      <c r="B12" s="86" t="s">
        <v>5</v>
      </c>
      <c r="C12" s="80"/>
      <c r="D12" s="83">
        <v>665000000</v>
      </c>
      <c r="E12" s="80"/>
      <c r="F12" s="84" t="s">
        <v>11</v>
      </c>
      <c r="G12" s="80"/>
      <c r="H12" s="84" t="s">
        <v>22</v>
      </c>
      <c r="I12" s="80"/>
      <c r="J12" s="74">
        <f>A44+1</f>
        <v>18</v>
      </c>
      <c r="K12" s="86" t="s">
        <v>28</v>
      </c>
      <c r="L12" s="80"/>
      <c r="M12" s="83">
        <v>389179937</v>
      </c>
      <c r="N12" s="80"/>
      <c r="O12" s="84" t="s">
        <v>29</v>
      </c>
      <c r="P12" s="80"/>
      <c r="Q12" s="84" t="s">
        <v>40</v>
      </c>
    </row>
    <row r="13" spans="1:18" ht="15.75" customHeight="1" x14ac:dyDescent="0.25">
      <c r="A13" s="74"/>
      <c r="B13" s="87"/>
      <c r="C13" s="76"/>
      <c r="D13" s="77"/>
      <c r="E13" s="76"/>
      <c r="F13" s="85"/>
      <c r="G13" s="88"/>
      <c r="H13" s="85"/>
      <c r="I13" s="76"/>
      <c r="J13" s="74"/>
      <c r="K13" s="87"/>
      <c r="L13" s="76"/>
      <c r="M13" s="77"/>
      <c r="N13" s="76"/>
      <c r="O13" s="85"/>
      <c r="P13" s="88"/>
      <c r="Q13" s="85"/>
    </row>
    <row r="14" spans="1:18" ht="15.75" customHeight="1" x14ac:dyDescent="0.25">
      <c r="A14" s="74">
        <v>2</v>
      </c>
      <c r="B14" s="79" t="s">
        <v>6</v>
      </c>
      <c r="C14" s="76"/>
      <c r="D14" s="77">
        <v>632300000</v>
      </c>
      <c r="E14" s="76"/>
      <c r="F14" s="78" t="s">
        <v>12</v>
      </c>
      <c r="G14" s="76"/>
      <c r="H14" s="78" t="s">
        <v>23</v>
      </c>
      <c r="I14" s="76"/>
      <c r="J14" s="74">
        <f>J12+1</f>
        <v>19</v>
      </c>
      <c r="K14" s="79" t="s">
        <v>28</v>
      </c>
      <c r="L14" s="76"/>
      <c r="M14" s="77">
        <v>500000000</v>
      </c>
      <c r="N14" s="76"/>
      <c r="O14" s="78" t="s">
        <v>30</v>
      </c>
      <c r="P14" s="76"/>
      <c r="Q14" s="78" t="s">
        <v>41</v>
      </c>
    </row>
    <row r="15" spans="1:18" ht="15.75" customHeight="1" x14ac:dyDescent="0.25">
      <c r="A15" s="74"/>
      <c r="B15" s="79"/>
      <c r="C15" s="76"/>
      <c r="D15" s="77"/>
      <c r="E15" s="76"/>
      <c r="F15" s="78"/>
      <c r="G15" s="76"/>
      <c r="H15" s="78"/>
      <c r="I15" s="76"/>
      <c r="J15" s="74"/>
      <c r="K15" s="79"/>
      <c r="L15" s="76"/>
      <c r="M15" s="77"/>
      <c r="N15" s="76"/>
      <c r="O15" s="78"/>
      <c r="P15" s="76"/>
      <c r="Q15" s="78"/>
    </row>
    <row r="16" spans="1:18" ht="15.75" customHeight="1" x14ac:dyDescent="0.25">
      <c r="A16" s="74">
        <v>3</v>
      </c>
      <c r="B16" s="79" t="s">
        <v>7</v>
      </c>
      <c r="C16" s="76"/>
      <c r="D16" s="77">
        <v>409057943.31999999</v>
      </c>
      <c r="E16" s="76"/>
      <c r="F16" s="78" t="s">
        <v>13</v>
      </c>
      <c r="G16" s="76"/>
      <c r="H16" s="78" t="s">
        <v>22</v>
      </c>
      <c r="I16" s="76"/>
      <c r="J16" s="74">
        <f t="shared" ref="J16" si="0">J14+1</f>
        <v>20</v>
      </c>
      <c r="K16" s="79" t="s">
        <v>28</v>
      </c>
      <c r="L16" s="76"/>
      <c r="M16" s="77">
        <v>1750000000</v>
      </c>
      <c r="N16" s="76"/>
      <c r="O16" s="78" t="s">
        <v>31</v>
      </c>
      <c r="P16" s="76"/>
      <c r="Q16" s="78" t="s">
        <v>42</v>
      </c>
    </row>
    <row r="17" spans="1:17" ht="15.75" customHeight="1" x14ac:dyDescent="0.25">
      <c r="A17" s="74"/>
      <c r="B17" s="79"/>
      <c r="C17" s="76"/>
      <c r="D17" s="77"/>
      <c r="E17" s="76"/>
      <c r="F17" s="78"/>
      <c r="G17" s="76"/>
      <c r="H17" s="78"/>
      <c r="I17" s="76"/>
      <c r="J17" s="74"/>
      <c r="K17" s="79"/>
      <c r="L17" s="76"/>
      <c r="M17" s="77"/>
      <c r="N17" s="76"/>
      <c r="O17" s="78"/>
      <c r="P17" s="76"/>
      <c r="Q17" s="78"/>
    </row>
    <row r="18" spans="1:17" ht="15.75" customHeight="1" x14ac:dyDescent="0.25">
      <c r="A18" s="74">
        <v>4</v>
      </c>
      <c r="B18" s="79" t="s">
        <v>6</v>
      </c>
      <c r="C18" s="76"/>
      <c r="D18" s="77">
        <v>374700000</v>
      </c>
      <c r="E18" s="76"/>
      <c r="F18" s="81" t="s">
        <v>12</v>
      </c>
      <c r="G18" s="76"/>
      <c r="H18" s="78" t="s">
        <v>23</v>
      </c>
      <c r="I18" s="76"/>
      <c r="J18" s="74">
        <f t="shared" ref="J18" si="1">J16+1</f>
        <v>21</v>
      </c>
      <c r="K18" s="79" t="s">
        <v>28</v>
      </c>
      <c r="L18" s="76"/>
      <c r="M18" s="77">
        <v>1920000000</v>
      </c>
      <c r="N18" s="76"/>
      <c r="O18" s="81" t="s">
        <v>32</v>
      </c>
      <c r="P18" s="76"/>
      <c r="Q18" s="78" t="s">
        <v>42</v>
      </c>
    </row>
    <row r="19" spans="1:17" ht="15.75" customHeight="1" x14ac:dyDescent="0.25">
      <c r="A19" s="74"/>
      <c r="B19" s="79"/>
      <c r="C19" s="76"/>
      <c r="D19" s="77"/>
      <c r="E19" s="76"/>
      <c r="F19" s="81"/>
      <c r="G19" s="76"/>
      <c r="H19" s="78"/>
      <c r="I19" s="76"/>
      <c r="J19" s="74"/>
      <c r="K19" s="79"/>
      <c r="L19" s="76"/>
      <c r="M19" s="77"/>
      <c r="N19" s="76"/>
      <c r="O19" s="81"/>
      <c r="P19" s="76"/>
      <c r="Q19" s="78"/>
    </row>
    <row r="20" spans="1:17" ht="15.75" customHeight="1" x14ac:dyDescent="0.25">
      <c r="A20" s="74">
        <v>5</v>
      </c>
      <c r="B20" s="79" t="s">
        <v>6</v>
      </c>
      <c r="C20" s="76"/>
      <c r="D20" s="77">
        <v>153680955</v>
      </c>
      <c r="E20" s="76"/>
      <c r="F20" s="78" t="s">
        <v>14</v>
      </c>
      <c r="G20" s="76"/>
      <c r="H20" s="78" t="s">
        <v>24</v>
      </c>
      <c r="I20" s="76"/>
      <c r="J20" s="74">
        <f t="shared" ref="J20" si="2">J18+1</f>
        <v>22</v>
      </c>
      <c r="K20" s="79" t="s">
        <v>28</v>
      </c>
      <c r="L20" s="76"/>
      <c r="M20" s="77">
        <v>1444885373.0799999</v>
      </c>
      <c r="N20" s="76"/>
      <c r="O20" s="78" t="s">
        <v>33</v>
      </c>
      <c r="P20" s="76"/>
      <c r="Q20" s="78" t="s">
        <v>43</v>
      </c>
    </row>
    <row r="21" spans="1:17" ht="15.75" customHeight="1" x14ac:dyDescent="0.25">
      <c r="A21" s="74"/>
      <c r="B21" s="79"/>
      <c r="C21" s="76"/>
      <c r="D21" s="77"/>
      <c r="E21" s="76"/>
      <c r="F21" s="78"/>
      <c r="G21" s="76"/>
      <c r="H21" s="78"/>
      <c r="I21" s="76"/>
      <c r="J21" s="74"/>
      <c r="K21" s="79"/>
      <c r="L21" s="76"/>
      <c r="M21" s="77"/>
      <c r="N21" s="76"/>
      <c r="O21" s="78"/>
      <c r="P21" s="76"/>
      <c r="Q21" s="78"/>
    </row>
    <row r="22" spans="1:17" ht="15.75" customHeight="1" x14ac:dyDescent="0.25">
      <c r="A22" s="74">
        <v>6</v>
      </c>
      <c r="B22" s="79" t="s">
        <v>8</v>
      </c>
      <c r="C22" s="76"/>
      <c r="D22" s="77">
        <v>2191682494.4400001</v>
      </c>
      <c r="E22" s="76"/>
      <c r="F22" s="78" t="s">
        <v>15</v>
      </c>
      <c r="G22" s="76"/>
      <c r="H22" s="78" t="s">
        <v>25</v>
      </c>
      <c r="I22" s="76"/>
      <c r="J22" s="74">
        <f t="shared" ref="J22" si="3">J20+1</f>
        <v>23</v>
      </c>
      <c r="K22" s="79" t="s">
        <v>28</v>
      </c>
      <c r="L22" s="76"/>
      <c r="M22" s="77">
        <v>1928217853.28</v>
      </c>
      <c r="N22" s="76"/>
      <c r="O22" s="78" t="s">
        <v>34</v>
      </c>
      <c r="P22" s="76"/>
      <c r="Q22" s="78" t="s">
        <v>27</v>
      </c>
    </row>
    <row r="23" spans="1:17" ht="15.75" customHeight="1" x14ac:dyDescent="0.25">
      <c r="A23" s="74"/>
      <c r="B23" s="79"/>
      <c r="C23" s="76"/>
      <c r="D23" s="77"/>
      <c r="E23" s="76"/>
      <c r="F23" s="78"/>
      <c r="G23" s="76"/>
      <c r="H23" s="78"/>
      <c r="I23" s="76"/>
      <c r="J23" s="74"/>
      <c r="K23" s="79"/>
      <c r="L23" s="76"/>
      <c r="M23" s="77"/>
      <c r="N23" s="76"/>
      <c r="O23" s="78"/>
      <c r="P23" s="76"/>
      <c r="Q23" s="78"/>
    </row>
    <row r="24" spans="1:17" ht="15.75" customHeight="1" x14ac:dyDescent="0.25">
      <c r="A24" s="74">
        <v>7</v>
      </c>
      <c r="B24" s="79" t="s">
        <v>6</v>
      </c>
      <c r="C24" s="76"/>
      <c r="D24" s="77">
        <v>249553564</v>
      </c>
      <c r="E24" s="76"/>
      <c r="F24" s="78" t="s">
        <v>16</v>
      </c>
      <c r="G24" s="76"/>
      <c r="H24" s="78" t="s">
        <v>24</v>
      </c>
      <c r="I24" s="76"/>
      <c r="J24" s="74">
        <f t="shared" ref="J24" si="4">J22+1</f>
        <v>24</v>
      </c>
      <c r="K24" s="79" t="s">
        <v>28</v>
      </c>
      <c r="L24" s="76"/>
      <c r="M24" s="77">
        <v>1000000000</v>
      </c>
      <c r="N24" s="76"/>
      <c r="O24" s="78" t="s">
        <v>85</v>
      </c>
      <c r="P24" s="76"/>
      <c r="Q24" s="78" t="s">
        <v>86</v>
      </c>
    </row>
    <row r="25" spans="1:17" ht="15.75" customHeight="1" x14ac:dyDescent="0.25">
      <c r="A25" s="74"/>
      <c r="B25" s="79"/>
      <c r="C25" s="76"/>
      <c r="D25" s="77"/>
      <c r="E25" s="76"/>
      <c r="F25" s="78"/>
      <c r="G25" s="76"/>
      <c r="H25" s="78"/>
      <c r="I25" s="76"/>
      <c r="J25" s="74"/>
      <c r="K25" s="79"/>
      <c r="L25" s="76"/>
      <c r="M25" s="77"/>
      <c r="N25" s="76"/>
      <c r="O25" s="78"/>
      <c r="P25" s="76"/>
      <c r="Q25" s="78"/>
    </row>
    <row r="26" spans="1:17" ht="15.75" customHeight="1" x14ac:dyDescent="0.25">
      <c r="A26" s="74">
        <v>8</v>
      </c>
      <c r="B26" s="79" t="s">
        <v>8</v>
      </c>
      <c r="C26" s="76"/>
      <c r="D26" s="82">
        <v>490326868.06999999</v>
      </c>
      <c r="E26" s="76"/>
      <c r="F26" s="78" t="s">
        <v>15</v>
      </c>
      <c r="G26" s="76"/>
      <c r="H26" s="78" t="s">
        <v>25</v>
      </c>
      <c r="I26" s="76"/>
      <c r="J26" s="74">
        <f t="shared" ref="J26" si="5">J24+1</f>
        <v>25</v>
      </c>
      <c r="K26" s="79" t="s">
        <v>28</v>
      </c>
      <c r="L26" s="76"/>
      <c r="M26" s="77">
        <v>1000000000</v>
      </c>
      <c r="N26" s="76"/>
      <c r="O26" s="78" t="s">
        <v>35</v>
      </c>
      <c r="P26" s="76"/>
      <c r="Q26" s="78" t="s">
        <v>44</v>
      </c>
    </row>
    <row r="27" spans="1:17" ht="15.75" customHeight="1" x14ac:dyDescent="0.25">
      <c r="A27" s="74"/>
      <c r="B27" s="79"/>
      <c r="C27" s="76"/>
      <c r="D27" s="82"/>
      <c r="E27" s="76"/>
      <c r="F27" s="78"/>
      <c r="G27" s="76"/>
      <c r="H27" s="78"/>
      <c r="I27" s="76"/>
      <c r="J27" s="74"/>
      <c r="K27" s="79"/>
      <c r="L27" s="76"/>
      <c r="M27" s="77"/>
      <c r="N27" s="76"/>
      <c r="O27" s="78"/>
      <c r="P27" s="76"/>
      <c r="Q27" s="78"/>
    </row>
    <row r="28" spans="1:17" ht="15" customHeight="1" x14ac:dyDescent="0.25">
      <c r="A28" s="74">
        <v>9</v>
      </c>
      <c r="B28" s="75" t="s">
        <v>6</v>
      </c>
      <c r="C28" s="76"/>
      <c r="D28" s="82">
        <v>957755570.35000002</v>
      </c>
      <c r="E28" s="76"/>
      <c r="F28" s="78" t="s">
        <v>17</v>
      </c>
      <c r="G28" s="76"/>
      <c r="H28" s="78" t="s">
        <v>24</v>
      </c>
      <c r="I28" s="76"/>
      <c r="J28" s="74">
        <f t="shared" ref="J28" si="6">J26+1</f>
        <v>26</v>
      </c>
      <c r="K28" s="79" t="s">
        <v>28</v>
      </c>
      <c r="L28" s="76"/>
      <c r="M28" s="82">
        <v>300000000</v>
      </c>
      <c r="N28" s="76"/>
      <c r="O28" s="78" t="s">
        <v>36</v>
      </c>
      <c r="P28" s="76"/>
      <c r="Q28" s="78" t="s">
        <v>44</v>
      </c>
    </row>
    <row r="29" spans="1:17" ht="15" customHeight="1" x14ac:dyDescent="0.25">
      <c r="A29" s="74"/>
      <c r="B29" s="75"/>
      <c r="C29" s="76"/>
      <c r="D29" s="82"/>
      <c r="E29" s="76"/>
      <c r="F29" s="78"/>
      <c r="G29" s="76"/>
      <c r="H29" s="78"/>
      <c r="I29" s="76"/>
      <c r="J29" s="74"/>
      <c r="K29" s="79"/>
      <c r="L29" s="76"/>
      <c r="M29" s="82"/>
      <c r="N29" s="76"/>
      <c r="O29" s="78"/>
      <c r="P29" s="76"/>
      <c r="Q29" s="78"/>
    </row>
    <row r="30" spans="1:17" ht="15.75" customHeight="1" x14ac:dyDescent="0.25">
      <c r="A30" s="74">
        <v>10</v>
      </c>
      <c r="B30" s="75" t="s">
        <v>9</v>
      </c>
      <c r="C30" s="76"/>
      <c r="D30" s="77">
        <v>100000000</v>
      </c>
      <c r="E30" s="76"/>
      <c r="F30" s="78" t="s">
        <v>18</v>
      </c>
      <c r="G30" s="76"/>
      <c r="H30" s="78" t="s">
        <v>26</v>
      </c>
      <c r="I30" s="76"/>
      <c r="J30" s="74">
        <f t="shared" ref="J30" si="7">J28+1</f>
        <v>27</v>
      </c>
      <c r="K30" s="79" t="s">
        <v>28</v>
      </c>
      <c r="L30" s="76"/>
      <c r="M30" s="91">
        <v>299888355</v>
      </c>
      <c r="N30" s="76"/>
      <c r="O30" s="78" t="s">
        <v>37</v>
      </c>
      <c r="P30" s="76"/>
      <c r="Q30" s="78" t="s">
        <v>45</v>
      </c>
    </row>
    <row r="31" spans="1:17" ht="15.75" customHeight="1" x14ac:dyDescent="0.25">
      <c r="A31" s="74"/>
      <c r="B31" s="75"/>
      <c r="C31" s="76"/>
      <c r="D31" s="77"/>
      <c r="E31" s="76"/>
      <c r="F31" s="78"/>
      <c r="G31" s="76"/>
      <c r="H31" s="78"/>
      <c r="I31" s="76"/>
      <c r="J31" s="74"/>
      <c r="K31" s="79"/>
      <c r="L31" s="76"/>
      <c r="M31" s="91"/>
      <c r="N31" s="76"/>
      <c r="O31" s="78"/>
      <c r="P31" s="76"/>
      <c r="Q31" s="78"/>
    </row>
    <row r="32" spans="1:17" ht="15" customHeight="1" x14ac:dyDescent="0.25">
      <c r="A32" s="74">
        <v>11</v>
      </c>
      <c r="B32" s="75" t="s">
        <v>10</v>
      </c>
      <c r="C32" s="76"/>
      <c r="D32" s="77">
        <v>500000000</v>
      </c>
      <c r="E32" s="76"/>
      <c r="F32" s="78" t="s">
        <v>19</v>
      </c>
      <c r="G32" s="76"/>
      <c r="H32" s="78" t="s">
        <v>24</v>
      </c>
      <c r="I32" s="76"/>
      <c r="J32" s="74">
        <f t="shared" ref="J32:J40" si="8">J30+1</f>
        <v>28</v>
      </c>
      <c r="K32" s="79" t="s">
        <v>28</v>
      </c>
      <c r="L32" s="76"/>
      <c r="M32" s="77">
        <v>223786059</v>
      </c>
      <c r="N32" s="76"/>
      <c r="O32" s="78" t="s">
        <v>38</v>
      </c>
      <c r="P32" s="76"/>
      <c r="Q32" s="78" t="s">
        <v>46</v>
      </c>
    </row>
    <row r="33" spans="1:17" ht="15" customHeight="1" x14ac:dyDescent="0.25">
      <c r="A33" s="74"/>
      <c r="B33" s="75"/>
      <c r="C33" s="76"/>
      <c r="D33" s="77"/>
      <c r="E33" s="76"/>
      <c r="F33" s="78"/>
      <c r="G33" s="76"/>
      <c r="H33" s="78"/>
      <c r="I33" s="76"/>
      <c r="J33" s="74"/>
      <c r="K33" s="79"/>
      <c r="L33" s="76"/>
      <c r="M33" s="77"/>
      <c r="N33" s="76"/>
      <c r="O33" s="78"/>
      <c r="P33" s="76"/>
      <c r="Q33" s="78"/>
    </row>
    <row r="34" spans="1:17" ht="15" customHeight="1" x14ac:dyDescent="0.25">
      <c r="A34" s="74">
        <v>12</v>
      </c>
      <c r="B34" s="75" t="s">
        <v>6</v>
      </c>
      <c r="C34" s="76"/>
      <c r="D34" s="77">
        <v>1400000000</v>
      </c>
      <c r="E34" s="76"/>
      <c r="F34" s="78" t="s">
        <v>20</v>
      </c>
      <c r="G34" s="76"/>
      <c r="H34" s="78" t="s">
        <v>24</v>
      </c>
      <c r="I34" s="76"/>
      <c r="J34" s="74">
        <f t="shared" si="8"/>
        <v>29</v>
      </c>
      <c r="K34" s="79" t="s">
        <v>28</v>
      </c>
      <c r="L34" s="76"/>
      <c r="M34" s="77">
        <v>500379494</v>
      </c>
      <c r="N34" s="76"/>
      <c r="O34" s="78" t="s">
        <v>39</v>
      </c>
      <c r="P34" s="76"/>
      <c r="Q34" s="78" t="s">
        <v>47</v>
      </c>
    </row>
    <row r="35" spans="1:17" ht="15" customHeight="1" x14ac:dyDescent="0.25">
      <c r="A35" s="74"/>
      <c r="B35" s="75"/>
      <c r="C35" s="76"/>
      <c r="D35" s="77"/>
      <c r="E35" s="76"/>
      <c r="F35" s="78"/>
      <c r="G35" s="76"/>
      <c r="H35" s="78"/>
      <c r="I35" s="76"/>
      <c r="J35" s="74"/>
      <c r="K35" s="79"/>
      <c r="L35" s="76"/>
      <c r="M35" s="77"/>
      <c r="N35" s="76"/>
      <c r="O35" s="78"/>
      <c r="P35" s="76"/>
      <c r="Q35" s="78"/>
    </row>
    <row r="36" spans="1:17" ht="15" customHeight="1" x14ac:dyDescent="0.25">
      <c r="A36" s="74">
        <v>13</v>
      </c>
      <c r="B36" s="75" t="s">
        <v>6</v>
      </c>
      <c r="C36" s="76"/>
      <c r="D36" s="77">
        <v>610000000</v>
      </c>
      <c r="E36" s="76"/>
      <c r="F36" s="78" t="s">
        <v>21</v>
      </c>
      <c r="G36" s="76"/>
      <c r="H36" s="78" t="s">
        <v>24</v>
      </c>
      <c r="I36" s="76"/>
      <c r="J36" s="74">
        <f t="shared" si="8"/>
        <v>30</v>
      </c>
      <c r="K36" s="79" t="s">
        <v>28</v>
      </c>
      <c r="L36" s="76"/>
      <c r="M36" s="77">
        <v>86788886</v>
      </c>
      <c r="N36" s="76"/>
      <c r="O36" s="78" t="s">
        <v>84</v>
      </c>
      <c r="P36" s="76"/>
      <c r="Q36" s="78" t="s">
        <v>43</v>
      </c>
    </row>
    <row r="37" spans="1:17" ht="15" customHeight="1" x14ac:dyDescent="0.25">
      <c r="A37" s="74"/>
      <c r="B37" s="75"/>
      <c r="C37" s="76"/>
      <c r="D37" s="77"/>
      <c r="E37" s="76"/>
      <c r="F37" s="78"/>
      <c r="G37" s="76"/>
      <c r="H37" s="78"/>
      <c r="I37" s="76"/>
      <c r="J37" s="74"/>
      <c r="K37" s="79"/>
      <c r="L37" s="76"/>
      <c r="M37" s="77"/>
      <c r="N37" s="76"/>
      <c r="O37" s="78"/>
      <c r="P37" s="76"/>
      <c r="Q37" s="78"/>
    </row>
    <row r="38" spans="1:17" ht="15" customHeight="1" x14ac:dyDescent="0.25">
      <c r="A38" s="74">
        <v>14</v>
      </c>
      <c r="B38" s="75" t="s">
        <v>80</v>
      </c>
      <c r="C38" s="76"/>
      <c r="D38" s="77">
        <v>535000000</v>
      </c>
      <c r="E38" s="76"/>
      <c r="F38" s="78" t="s">
        <v>81</v>
      </c>
      <c r="G38" s="76"/>
      <c r="H38" s="78" t="s">
        <v>82</v>
      </c>
      <c r="I38" s="76"/>
      <c r="J38" s="74">
        <f t="shared" si="8"/>
        <v>31</v>
      </c>
      <c r="K38" s="79" t="s">
        <v>28</v>
      </c>
      <c r="L38" s="76"/>
      <c r="M38" s="77">
        <v>56998668</v>
      </c>
      <c r="N38" s="76"/>
      <c r="O38" s="78" t="s">
        <v>91</v>
      </c>
      <c r="P38" s="76"/>
      <c r="Q38" s="78" t="s">
        <v>92</v>
      </c>
    </row>
    <row r="39" spans="1:17" ht="15" customHeight="1" x14ac:dyDescent="0.25">
      <c r="A39" s="74"/>
      <c r="B39" s="75"/>
      <c r="C39" s="76"/>
      <c r="D39" s="77"/>
      <c r="E39" s="76"/>
      <c r="F39" s="78"/>
      <c r="G39" s="76"/>
      <c r="H39" s="78"/>
      <c r="I39" s="76"/>
      <c r="J39" s="74"/>
      <c r="K39" s="79"/>
      <c r="L39" s="76"/>
      <c r="M39" s="77"/>
      <c r="N39" s="76"/>
      <c r="O39" s="78"/>
      <c r="P39" s="76"/>
      <c r="Q39" s="78"/>
    </row>
    <row r="40" spans="1:17" ht="15" customHeight="1" x14ac:dyDescent="0.25">
      <c r="A40" s="74">
        <v>15</v>
      </c>
      <c r="B40" s="75" t="s">
        <v>8</v>
      </c>
      <c r="C40" s="76"/>
      <c r="D40" s="77">
        <v>735000000</v>
      </c>
      <c r="E40" s="76"/>
      <c r="F40" s="78" t="s">
        <v>83</v>
      </c>
      <c r="G40" s="76"/>
      <c r="H40" s="78" t="s">
        <v>95</v>
      </c>
      <c r="I40" s="76"/>
      <c r="J40" s="74">
        <f t="shared" si="8"/>
        <v>32</v>
      </c>
      <c r="K40" s="79" t="s">
        <v>28</v>
      </c>
      <c r="L40" s="76"/>
      <c r="M40" s="77">
        <v>420000000</v>
      </c>
      <c r="N40" s="76"/>
      <c r="O40" s="78" t="s">
        <v>93</v>
      </c>
      <c r="P40" s="76"/>
      <c r="Q40" s="78" t="s">
        <v>94</v>
      </c>
    </row>
    <row r="41" spans="1:17" ht="15" customHeight="1" x14ac:dyDescent="0.25">
      <c r="A41" s="74"/>
      <c r="B41" s="75"/>
      <c r="C41" s="76"/>
      <c r="D41" s="77"/>
      <c r="E41" s="76"/>
      <c r="F41" s="78"/>
      <c r="G41" s="76"/>
      <c r="H41" s="78"/>
      <c r="I41" s="76"/>
      <c r="J41" s="74"/>
      <c r="K41" s="79"/>
      <c r="L41" s="76"/>
      <c r="M41" s="77"/>
      <c r="N41" s="76"/>
      <c r="O41" s="78"/>
      <c r="P41" s="76"/>
      <c r="Q41" s="78"/>
    </row>
    <row r="42" spans="1:17" ht="15" customHeight="1" x14ac:dyDescent="0.25">
      <c r="A42" s="74">
        <v>16</v>
      </c>
      <c r="B42" s="75" t="s">
        <v>102</v>
      </c>
      <c r="C42" s="76"/>
      <c r="D42" s="77">
        <v>500000000</v>
      </c>
      <c r="E42" s="76"/>
      <c r="F42" s="78" t="s">
        <v>97</v>
      </c>
      <c r="G42" s="76"/>
      <c r="H42" s="78" t="s">
        <v>96</v>
      </c>
      <c r="I42" s="76"/>
    </row>
    <row r="43" spans="1:17" ht="15" customHeight="1" x14ac:dyDescent="0.25">
      <c r="A43" s="74"/>
      <c r="B43" s="75"/>
      <c r="C43" s="76"/>
      <c r="D43" s="77"/>
      <c r="E43" s="76"/>
      <c r="F43" s="78"/>
      <c r="G43" s="76"/>
      <c r="H43" s="78"/>
      <c r="I43" s="76"/>
    </row>
    <row r="44" spans="1:17" x14ac:dyDescent="0.25">
      <c r="A44" s="74">
        <v>17</v>
      </c>
      <c r="B44" s="75" t="s">
        <v>80</v>
      </c>
      <c r="C44" s="76"/>
      <c r="D44" s="77">
        <v>1312000000</v>
      </c>
      <c r="E44" s="76"/>
      <c r="F44" s="78" t="s">
        <v>98</v>
      </c>
      <c r="G44" s="76"/>
      <c r="H44" s="78" t="s">
        <v>27</v>
      </c>
    </row>
    <row r="45" spans="1:17" x14ac:dyDescent="0.25">
      <c r="A45" s="74"/>
      <c r="B45" s="75"/>
      <c r="C45" s="76"/>
      <c r="D45" s="77"/>
      <c r="E45" s="76"/>
      <c r="F45" s="78"/>
      <c r="G45" s="76"/>
      <c r="H45" s="78"/>
    </row>
    <row r="46" spans="1:17" x14ac:dyDescent="0.25">
      <c r="B46" s="60"/>
      <c r="C46" s="60"/>
      <c r="D46" s="60"/>
      <c r="E46" s="60"/>
      <c r="F46" s="60"/>
      <c r="G46" s="60"/>
      <c r="H46" s="60"/>
    </row>
    <row r="47" spans="1:17" x14ac:dyDescent="0.25">
      <c r="A47" s="60" t="s">
        <v>101</v>
      </c>
      <c r="I47" s="60"/>
      <c r="J47" s="60"/>
      <c r="K47" s="60"/>
    </row>
  </sheetData>
  <mergeCells count="273">
    <mergeCell ref="K30:K31"/>
    <mergeCell ref="L30:L31"/>
    <mergeCell ref="M30:M31"/>
    <mergeCell ref="N30:N31"/>
    <mergeCell ref="O30:O31"/>
    <mergeCell ref="P30:P31"/>
    <mergeCell ref="Q20:Q21"/>
    <mergeCell ref="K22:K23"/>
    <mergeCell ref="L22:L23"/>
    <mergeCell ref="M22:M23"/>
    <mergeCell ref="N22:N23"/>
    <mergeCell ref="O22:O23"/>
    <mergeCell ref="P22:P23"/>
    <mergeCell ref="Q22:Q23"/>
    <mergeCell ref="K20:K21"/>
    <mergeCell ref="L20:L21"/>
    <mergeCell ref="M20:M21"/>
    <mergeCell ref="N20:N21"/>
    <mergeCell ref="O20:O21"/>
    <mergeCell ref="P20:P21"/>
    <mergeCell ref="K28:K29"/>
    <mergeCell ref="L28:L29"/>
    <mergeCell ref="M28:M29"/>
    <mergeCell ref="N28:N29"/>
    <mergeCell ref="Q12:Q13"/>
    <mergeCell ref="K14:K15"/>
    <mergeCell ref="L14:L15"/>
    <mergeCell ref="M14:M15"/>
    <mergeCell ref="N14:N15"/>
    <mergeCell ref="O14:O15"/>
    <mergeCell ref="N18:N19"/>
    <mergeCell ref="O18:O19"/>
    <mergeCell ref="P18:P19"/>
    <mergeCell ref="Q18:Q19"/>
    <mergeCell ref="P14:P15"/>
    <mergeCell ref="Q14:Q15"/>
    <mergeCell ref="K16:K17"/>
    <mergeCell ref="L16:L17"/>
    <mergeCell ref="M16:M17"/>
    <mergeCell ref="N16:N17"/>
    <mergeCell ref="O16:O17"/>
    <mergeCell ref="P16:P17"/>
    <mergeCell ref="Q16:Q17"/>
    <mergeCell ref="M18:M19"/>
    <mergeCell ref="M26:M27"/>
    <mergeCell ref="K24:K25"/>
    <mergeCell ref="L24:L25"/>
    <mergeCell ref="M24:M25"/>
    <mergeCell ref="J20:J21"/>
    <mergeCell ref="J22:J23"/>
    <mergeCell ref="N12:N13"/>
    <mergeCell ref="O12:O13"/>
    <mergeCell ref="P12:P13"/>
    <mergeCell ref="J18:J19"/>
    <mergeCell ref="I26:I27"/>
    <mergeCell ref="I24:I25"/>
    <mergeCell ref="I22:I23"/>
    <mergeCell ref="I20:I21"/>
    <mergeCell ref="I18:I19"/>
    <mergeCell ref="I16:I17"/>
    <mergeCell ref="K18:K19"/>
    <mergeCell ref="L18:L19"/>
    <mergeCell ref="J24:J25"/>
    <mergeCell ref="J26:J27"/>
    <mergeCell ref="K26:K27"/>
    <mergeCell ref="L26:L27"/>
    <mergeCell ref="J8:J11"/>
    <mergeCell ref="K12:K13"/>
    <mergeCell ref="L12:L13"/>
    <mergeCell ref="M12:M13"/>
    <mergeCell ref="I14:I15"/>
    <mergeCell ref="I12:I13"/>
    <mergeCell ref="J12:J13"/>
    <mergeCell ref="J14:J15"/>
    <mergeCell ref="J16:J17"/>
    <mergeCell ref="G22:G23"/>
    <mergeCell ref="G20:G21"/>
    <mergeCell ref="H14:H15"/>
    <mergeCell ref="H12:H13"/>
    <mergeCell ref="H24:H25"/>
    <mergeCell ref="H22:H23"/>
    <mergeCell ref="H20:H21"/>
    <mergeCell ref="H18:H19"/>
    <mergeCell ref="H16:H17"/>
    <mergeCell ref="G18:G19"/>
    <mergeCell ref="G16:G17"/>
    <mergeCell ref="G14:G15"/>
    <mergeCell ref="G12:G13"/>
    <mergeCell ref="I32:I33"/>
    <mergeCell ref="I30:I31"/>
    <mergeCell ref="I28:I29"/>
    <mergeCell ref="G30:G31"/>
    <mergeCell ref="G28:G29"/>
    <mergeCell ref="G26:G27"/>
    <mergeCell ref="H26:H27"/>
    <mergeCell ref="G32:G33"/>
    <mergeCell ref="G24:G25"/>
    <mergeCell ref="H32:H33"/>
    <mergeCell ref="H30:H31"/>
    <mergeCell ref="H28:H29"/>
    <mergeCell ref="E36:E37"/>
    <mergeCell ref="G36:G37"/>
    <mergeCell ref="G34:G35"/>
    <mergeCell ref="E24:E25"/>
    <mergeCell ref="E26:E27"/>
    <mergeCell ref="E28:E29"/>
    <mergeCell ref="E30:E31"/>
    <mergeCell ref="F34:F35"/>
    <mergeCell ref="F32:F33"/>
    <mergeCell ref="F30:F31"/>
    <mergeCell ref="F28:F29"/>
    <mergeCell ref="F26:F27"/>
    <mergeCell ref="A30:A31"/>
    <mergeCell ref="A32:A33"/>
    <mergeCell ref="A34:A35"/>
    <mergeCell ref="B34:B35"/>
    <mergeCell ref="B36:B37"/>
    <mergeCell ref="C36:C37"/>
    <mergeCell ref="C20:C21"/>
    <mergeCell ref="C22:C23"/>
    <mergeCell ref="C24:C25"/>
    <mergeCell ref="C26:C27"/>
    <mergeCell ref="C28:C29"/>
    <mergeCell ref="C30:C31"/>
    <mergeCell ref="C34:C35"/>
    <mergeCell ref="A36:A37"/>
    <mergeCell ref="B24:B25"/>
    <mergeCell ref="B26:B27"/>
    <mergeCell ref="B28:B29"/>
    <mergeCell ref="B30:B31"/>
    <mergeCell ref="B32:B33"/>
    <mergeCell ref="A24:A25"/>
    <mergeCell ref="A26:A27"/>
    <mergeCell ref="C32:C33"/>
    <mergeCell ref="C12:C13"/>
    <mergeCell ref="C14:C15"/>
    <mergeCell ref="C16:C17"/>
    <mergeCell ref="C18:C19"/>
    <mergeCell ref="D22:D23"/>
    <mergeCell ref="D20:D21"/>
    <mergeCell ref="D18:D19"/>
    <mergeCell ref="D16:D17"/>
    <mergeCell ref="A28:A29"/>
    <mergeCell ref="D28:D29"/>
    <mergeCell ref="A12:A13"/>
    <mergeCell ref="A14:A15"/>
    <mergeCell ref="A16:A17"/>
    <mergeCell ref="A18:A19"/>
    <mergeCell ref="A20:A21"/>
    <mergeCell ref="A22:A23"/>
    <mergeCell ref="B12:B13"/>
    <mergeCell ref="B14:B15"/>
    <mergeCell ref="B16:B17"/>
    <mergeCell ref="B18:B19"/>
    <mergeCell ref="B20:B21"/>
    <mergeCell ref="B22:B23"/>
    <mergeCell ref="F22:F23"/>
    <mergeCell ref="F20:F21"/>
    <mergeCell ref="E12:E13"/>
    <mergeCell ref="E14:E15"/>
    <mergeCell ref="E16:E17"/>
    <mergeCell ref="E18:E19"/>
    <mergeCell ref="F18:F19"/>
    <mergeCell ref="F16:F17"/>
    <mergeCell ref="D36:D37"/>
    <mergeCell ref="D26:D27"/>
    <mergeCell ref="D24:D25"/>
    <mergeCell ref="D14:D15"/>
    <mergeCell ref="D12:D13"/>
    <mergeCell ref="D34:D35"/>
    <mergeCell ref="D32:D33"/>
    <mergeCell ref="D30:D31"/>
    <mergeCell ref="E20:E21"/>
    <mergeCell ref="E22:E23"/>
    <mergeCell ref="F14:F15"/>
    <mergeCell ref="F12:F13"/>
    <mergeCell ref="F24:F25"/>
    <mergeCell ref="F36:F37"/>
    <mergeCell ref="E32:E33"/>
    <mergeCell ref="E34:E35"/>
    <mergeCell ref="A40:A41"/>
    <mergeCell ref="A42:A43"/>
    <mergeCell ref="B38:B39"/>
    <mergeCell ref="B40:B41"/>
    <mergeCell ref="C38:C39"/>
    <mergeCell ref="C40:C41"/>
    <mergeCell ref="D38:D39"/>
    <mergeCell ref="D40:D41"/>
    <mergeCell ref="F38:F39"/>
    <mergeCell ref="F40:F41"/>
    <mergeCell ref="E38:E39"/>
    <mergeCell ref="E40:E41"/>
    <mergeCell ref="A38:A39"/>
    <mergeCell ref="H38:H39"/>
    <mergeCell ref="H40:H41"/>
    <mergeCell ref="I40:I41"/>
    <mergeCell ref="G38:G39"/>
    <mergeCell ref="G40:G41"/>
    <mergeCell ref="J34:J35"/>
    <mergeCell ref="J36:J37"/>
    <mergeCell ref="K36:K37"/>
    <mergeCell ref="K38:K39"/>
    <mergeCell ref="I38:I39"/>
    <mergeCell ref="I36:I37"/>
    <mergeCell ref="I34:I35"/>
    <mergeCell ref="J38:J39"/>
    <mergeCell ref="J40:J41"/>
    <mergeCell ref="K40:K41"/>
    <mergeCell ref="K34:K35"/>
    <mergeCell ref="H34:H35"/>
    <mergeCell ref="J28:J29"/>
    <mergeCell ref="J30:J31"/>
    <mergeCell ref="J32:J33"/>
    <mergeCell ref="H36:H37"/>
    <mergeCell ref="I42:I43"/>
    <mergeCell ref="O28:O29"/>
    <mergeCell ref="P28:P29"/>
    <mergeCell ref="Q28:Q29"/>
    <mergeCell ref="N26:N27"/>
    <mergeCell ref="O26:O27"/>
    <mergeCell ref="P26:P27"/>
    <mergeCell ref="Q34:Q35"/>
    <mergeCell ref="L34:L35"/>
    <mergeCell ref="M34:M35"/>
    <mergeCell ref="N34:N35"/>
    <mergeCell ref="O34:O35"/>
    <mergeCell ref="P34:P35"/>
    <mergeCell ref="Q30:Q31"/>
    <mergeCell ref="K32:K33"/>
    <mergeCell ref="L40:L41"/>
    <mergeCell ref="M40:M41"/>
    <mergeCell ref="O40:O41"/>
    <mergeCell ref="Q40:Q41"/>
    <mergeCell ref="N40:N41"/>
    <mergeCell ref="P40:P41"/>
    <mergeCell ref="Q36:Q37"/>
    <mergeCell ref="Q38:Q39"/>
    <mergeCell ref="P38:P39"/>
    <mergeCell ref="O24:O25"/>
    <mergeCell ref="P24:P25"/>
    <mergeCell ref="Q24:Q25"/>
    <mergeCell ref="N24:N25"/>
    <mergeCell ref="L36:L37"/>
    <mergeCell ref="L38:L39"/>
    <mergeCell ref="M36:M37"/>
    <mergeCell ref="M38:M39"/>
    <mergeCell ref="N36:N37"/>
    <mergeCell ref="N38:N39"/>
    <mergeCell ref="O36:O37"/>
    <mergeCell ref="O38:O39"/>
    <mergeCell ref="P36:P37"/>
    <mergeCell ref="Q26:Q27"/>
    <mergeCell ref="L32:L33"/>
    <mergeCell ref="M32:M33"/>
    <mergeCell ref="N32:N33"/>
    <mergeCell ref="O32:O33"/>
    <mergeCell ref="P32:P33"/>
    <mergeCell ref="Q32:Q33"/>
    <mergeCell ref="A44:A45"/>
    <mergeCell ref="B42:B43"/>
    <mergeCell ref="C42:C43"/>
    <mergeCell ref="D42:D43"/>
    <mergeCell ref="E42:E43"/>
    <mergeCell ref="F42:F43"/>
    <mergeCell ref="G42:G43"/>
    <mergeCell ref="H42:H43"/>
    <mergeCell ref="B44:B45"/>
    <mergeCell ref="C44:C45"/>
    <mergeCell ref="D44:D45"/>
    <mergeCell ref="E44:E45"/>
    <mergeCell ref="F44:F45"/>
    <mergeCell ref="G44:G45"/>
    <mergeCell ref="H44:H45"/>
  </mergeCells>
  <pageMargins left="0.7" right="0.7" top="0.75" bottom="0.75" header="0.3" footer="0.3"/>
  <pageSetup orientation="portrait" verticalDpi="0" r:id="rId1"/>
  <ignoredErrors>
    <ignoredError sqref="O38"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54"/>
  <sheetViews>
    <sheetView zoomScaleNormal="100" workbookViewId="0">
      <selection activeCell="F12" sqref="F12:F13"/>
    </sheetView>
  </sheetViews>
  <sheetFormatPr baseColWidth="10" defaultRowHeight="15" x14ac:dyDescent="0.25"/>
  <cols>
    <col min="1" max="1" width="4" customWidth="1"/>
    <col min="2" max="2" width="24.7109375" customWidth="1"/>
    <col min="3" max="3" width="2" customWidth="1"/>
    <col min="4" max="4" width="17.5703125" customWidth="1"/>
    <col min="5" max="5" width="1.42578125" customWidth="1"/>
    <col min="6" max="6" width="20.7109375" customWidth="1"/>
    <col min="7" max="7" width="3.140625" customWidth="1"/>
    <col min="8" max="8" width="22.140625" customWidth="1"/>
    <col min="9" max="9" width="3" customWidth="1"/>
    <col min="10" max="10" width="16.85546875" customWidth="1"/>
    <col min="11" max="11" width="1.7109375" customWidth="1"/>
    <col min="12" max="12" width="20.85546875" customWidth="1"/>
  </cols>
  <sheetData>
    <row r="8" spans="1:13" ht="45" x14ac:dyDescent="0.25">
      <c r="A8" s="1"/>
      <c r="B8" s="2" t="s">
        <v>0</v>
      </c>
      <c r="C8" s="2"/>
      <c r="D8" s="2" t="s">
        <v>121</v>
      </c>
      <c r="E8" s="2"/>
      <c r="F8" s="2" t="s">
        <v>48</v>
      </c>
      <c r="G8" s="89"/>
      <c r="H8" s="2" t="s">
        <v>0</v>
      </c>
      <c r="I8" s="2"/>
      <c r="J8" s="2" t="s">
        <v>121</v>
      </c>
      <c r="K8" s="2"/>
      <c r="L8" s="2" t="s">
        <v>49</v>
      </c>
      <c r="M8" s="4"/>
    </row>
    <row r="9" spans="1:13" x14ac:dyDescent="0.25">
      <c r="A9" s="1"/>
      <c r="B9" s="3"/>
      <c r="C9" s="3"/>
      <c r="D9" s="3"/>
      <c r="E9" s="3"/>
      <c r="F9" s="3"/>
      <c r="G9" s="89"/>
      <c r="H9" s="3"/>
      <c r="I9" s="3"/>
      <c r="J9" s="3"/>
      <c r="K9" s="3"/>
      <c r="L9" s="3"/>
      <c r="M9" s="5"/>
    </row>
    <row r="10" spans="1:13" ht="18" x14ac:dyDescent="0.25">
      <c r="A10" s="6"/>
      <c r="B10" s="6"/>
      <c r="C10" s="6"/>
      <c r="D10" s="7" t="s">
        <v>3</v>
      </c>
      <c r="E10" s="6"/>
      <c r="F10" s="6"/>
      <c r="G10" s="89"/>
      <c r="H10" s="6"/>
      <c r="I10" s="6"/>
      <c r="J10" s="7" t="s">
        <v>4</v>
      </c>
      <c r="K10" s="6"/>
      <c r="L10" s="6"/>
      <c r="M10" s="8"/>
    </row>
    <row r="11" spans="1:13" x14ac:dyDescent="0.25">
      <c r="A11" s="6"/>
      <c r="B11" s="9"/>
      <c r="C11" s="9"/>
      <c r="D11" s="9"/>
      <c r="E11" s="9"/>
      <c r="F11" s="9"/>
      <c r="G11" s="90"/>
      <c r="H11" s="9"/>
      <c r="I11" s="9"/>
      <c r="J11" s="9"/>
      <c r="K11" s="9"/>
      <c r="L11" s="9"/>
      <c r="M11" s="8"/>
    </row>
    <row r="12" spans="1:13" ht="15.75" customHeight="1" x14ac:dyDescent="0.25">
      <c r="A12" s="74">
        <v>1</v>
      </c>
      <c r="B12" s="86" t="s">
        <v>5</v>
      </c>
      <c r="C12" s="80"/>
      <c r="D12" s="83">
        <v>665000000</v>
      </c>
      <c r="E12" s="96"/>
      <c r="F12" s="97">
        <v>398067501.14999998</v>
      </c>
      <c r="G12" s="74">
        <f>A46+1</f>
        <v>19</v>
      </c>
      <c r="H12" s="86" t="s">
        <v>28</v>
      </c>
      <c r="I12" s="80"/>
      <c r="J12" s="83">
        <v>389179937</v>
      </c>
      <c r="K12" s="80"/>
      <c r="L12" s="97">
        <v>242300492.68000001</v>
      </c>
    </row>
    <row r="13" spans="1:13" ht="15.75" customHeight="1" x14ac:dyDescent="0.25">
      <c r="A13" s="74"/>
      <c r="B13" s="87"/>
      <c r="C13" s="76"/>
      <c r="D13" s="77"/>
      <c r="E13" s="94"/>
      <c r="F13" s="92"/>
      <c r="G13" s="74"/>
      <c r="H13" s="87"/>
      <c r="I13" s="76"/>
      <c r="J13" s="77"/>
      <c r="K13" s="76"/>
      <c r="L13" s="92"/>
    </row>
    <row r="14" spans="1:13" ht="15.75" customHeight="1" x14ac:dyDescent="0.25">
      <c r="A14" s="74">
        <f>A12+1</f>
        <v>2</v>
      </c>
      <c r="B14" s="79" t="s">
        <v>6</v>
      </c>
      <c r="C14" s="76"/>
      <c r="D14" s="77">
        <v>632300000</v>
      </c>
      <c r="E14" s="94"/>
      <c r="F14" s="92">
        <v>424883322.68000001</v>
      </c>
      <c r="G14" s="74">
        <f>G12+1</f>
        <v>20</v>
      </c>
      <c r="H14" s="79" t="s">
        <v>28</v>
      </c>
      <c r="I14" s="76"/>
      <c r="J14" s="77">
        <v>500000000</v>
      </c>
      <c r="K14" s="76"/>
      <c r="L14" s="92">
        <v>190859925.74000001</v>
      </c>
    </row>
    <row r="15" spans="1:13" ht="15.75" customHeight="1" x14ac:dyDescent="0.25">
      <c r="A15" s="74"/>
      <c r="B15" s="79"/>
      <c r="C15" s="76"/>
      <c r="D15" s="77"/>
      <c r="E15" s="94"/>
      <c r="F15" s="92"/>
      <c r="G15" s="74"/>
      <c r="H15" s="79"/>
      <c r="I15" s="76"/>
      <c r="J15" s="77"/>
      <c r="K15" s="76"/>
      <c r="L15" s="92"/>
    </row>
    <row r="16" spans="1:13" ht="15.75" customHeight="1" x14ac:dyDescent="0.25">
      <c r="A16" s="74">
        <f t="shared" ref="A16" si="0">A14+1</f>
        <v>3</v>
      </c>
      <c r="B16" s="79" t="s">
        <v>7</v>
      </c>
      <c r="C16" s="76"/>
      <c r="D16" s="77">
        <v>409057943.31999999</v>
      </c>
      <c r="E16" s="94"/>
      <c r="F16" s="98">
        <v>250805789.84</v>
      </c>
      <c r="G16" s="74">
        <f>G14+1</f>
        <v>21</v>
      </c>
      <c r="H16" s="79" t="s">
        <v>28</v>
      </c>
      <c r="I16" s="76"/>
      <c r="J16" s="77">
        <v>1750000000</v>
      </c>
      <c r="K16" s="76"/>
      <c r="L16" s="92">
        <v>787316985.48000002</v>
      </c>
    </row>
    <row r="17" spans="1:12" ht="15.75" customHeight="1" x14ac:dyDescent="0.25">
      <c r="A17" s="74"/>
      <c r="B17" s="79"/>
      <c r="C17" s="76"/>
      <c r="D17" s="77"/>
      <c r="E17" s="94"/>
      <c r="F17" s="98"/>
      <c r="G17" s="74"/>
      <c r="H17" s="79"/>
      <c r="I17" s="76"/>
      <c r="J17" s="77"/>
      <c r="K17" s="76"/>
      <c r="L17" s="92"/>
    </row>
    <row r="18" spans="1:12" ht="15.75" customHeight="1" x14ac:dyDescent="0.25">
      <c r="A18" s="74">
        <f t="shared" ref="A18" si="1">A16+1</f>
        <v>4</v>
      </c>
      <c r="B18" s="79" t="s">
        <v>6</v>
      </c>
      <c r="C18" s="76"/>
      <c r="D18" s="77">
        <v>374700000</v>
      </c>
      <c r="E18" s="94"/>
      <c r="F18" s="92">
        <v>240869851.63</v>
      </c>
      <c r="G18" s="74">
        <f>G16+1</f>
        <v>22</v>
      </c>
      <c r="H18" s="79" t="s">
        <v>28</v>
      </c>
      <c r="I18" s="76"/>
      <c r="J18" s="77">
        <v>1920000000</v>
      </c>
      <c r="K18" s="76"/>
      <c r="L18" s="92">
        <v>1034538958.6400001</v>
      </c>
    </row>
    <row r="19" spans="1:12" ht="15.75" customHeight="1" x14ac:dyDescent="0.25">
      <c r="A19" s="74"/>
      <c r="B19" s="79"/>
      <c r="C19" s="76"/>
      <c r="D19" s="77"/>
      <c r="E19" s="94"/>
      <c r="F19" s="92"/>
      <c r="G19" s="74"/>
      <c r="H19" s="79"/>
      <c r="I19" s="76"/>
      <c r="J19" s="77"/>
      <c r="K19" s="76"/>
      <c r="L19" s="92"/>
    </row>
    <row r="20" spans="1:12" ht="15.75" customHeight="1" x14ac:dyDescent="0.25">
      <c r="A20" s="74">
        <f t="shared" ref="A20" si="2">A18+1</f>
        <v>5</v>
      </c>
      <c r="B20" s="79" t="s">
        <v>6</v>
      </c>
      <c r="C20" s="76"/>
      <c r="D20" s="77">
        <v>153680955</v>
      </c>
      <c r="E20" s="94"/>
      <c r="F20" s="92">
        <v>137104635.25999999</v>
      </c>
      <c r="G20" s="74">
        <f>G18+1</f>
        <v>23</v>
      </c>
      <c r="H20" s="79" t="s">
        <v>28</v>
      </c>
      <c r="I20" s="76"/>
      <c r="J20" s="77">
        <v>1444885373.0799999</v>
      </c>
      <c r="K20" s="76"/>
      <c r="L20" s="92">
        <v>1340516291.9100001</v>
      </c>
    </row>
    <row r="21" spans="1:12" ht="15.75" customHeight="1" x14ac:dyDescent="0.25">
      <c r="A21" s="74"/>
      <c r="B21" s="79"/>
      <c r="C21" s="76"/>
      <c r="D21" s="77"/>
      <c r="E21" s="94"/>
      <c r="F21" s="92"/>
      <c r="G21" s="74"/>
      <c r="H21" s="79"/>
      <c r="I21" s="76"/>
      <c r="J21" s="77"/>
      <c r="K21" s="76"/>
      <c r="L21" s="92"/>
    </row>
    <row r="22" spans="1:12" ht="15.75" customHeight="1" x14ac:dyDescent="0.25">
      <c r="A22" s="74">
        <f t="shared" ref="A22" si="3">A20+1</f>
        <v>6</v>
      </c>
      <c r="B22" s="79" t="s">
        <v>8</v>
      </c>
      <c r="C22" s="76"/>
      <c r="D22" s="77">
        <v>2191682494.4400001</v>
      </c>
      <c r="E22" s="94"/>
      <c r="F22" s="92">
        <v>2069853569.23</v>
      </c>
      <c r="G22" s="74">
        <f>G20+1</f>
        <v>24</v>
      </c>
      <c r="H22" s="79" t="s">
        <v>28</v>
      </c>
      <c r="I22" s="76"/>
      <c r="J22" s="77">
        <v>1928217853.28</v>
      </c>
      <c r="K22" s="76"/>
      <c r="L22" s="92">
        <v>1844460894.0699999</v>
      </c>
    </row>
    <row r="23" spans="1:12" ht="15.75" customHeight="1" x14ac:dyDescent="0.25">
      <c r="A23" s="74"/>
      <c r="B23" s="79"/>
      <c r="C23" s="76"/>
      <c r="D23" s="77"/>
      <c r="E23" s="94"/>
      <c r="F23" s="92"/>
      <c r="G23" s="74"/>
      <c r="H23" s="79"/>
      <c r="I23" s="76"/>
      <c r="J23" s="77"/>
      <c r="K23" s="76"/>
      <c r="L23" s="92"/>
    </row>
    <row r="24" spans="1:12" ht="15.75" customHeight="1" x14ac:dyDescent="0.25">
      <c r="A24" s="74">
        <f t="shared" ref="A24" si="4">A22+1</f>
        <v>7</v>
      </c>
      <c r="B24" s="79" t="s">
        <v>6</v>
      </c>
      <c r="C24" s="76"/>
      <c r="D24" s="77">
        <v>249553564</v>
      </c>
      <c r="E24" s="94"/>
      <c r="F24" s="92">
        <v>210501071.63</v>
      </c>
      <c r="G24" s="74">
        <f>G22+1</f>
        <v>25</v>
      </c>
      <c r="H24" s="79" t="s">
        <v>28</v>
      </c>
      <c r="I24" s="76"/>
      <c r="J24" s="77">
        <v>1000000000</v>
      </c>
      <c r="K24" s="76"/>
      <c r="L24" s="92">
        <v>834910990.66999996</v>
      </c>
    </row>
    <row r="25" spans="1:12" ht="15.75" customHeight="1" x14ac:dyDescent="0.25">
      <c r="A25" s="74"/>
      <c r="B25" s="79"/>
      <c r="C25" s="76"/>
      <c r="D25" s="77"/>
      <c r="E25" s="94"/>
      <c r="F25" s="92"/>
      <c r="G25" s="74"/>
      <c r="H25" s="79"/>
      <c r="I25" s="76"/>
      <c r="J25" s="77"/>
      <c r="K25" s="76"/>
      <c r="L25" s="92"/>
    </row>
    <row r="26" spans="1:12" ht="15.75" customHeight="1" x14ac:dyDescent="0.25">
      <c r="A26" s="74">
        <f t="shared" ref="A26" si="5">A24+1</f>
        <v>8</v>
      </c>
      <c r="B26" s="79" t="s">
        <v>8</v>
      </c>
      <c r="C26" s="76"/>
      <c r="D26" s="82">
        <v>490326868.06999999</v>
      </c>
      <c r="E26" s="94"/>
      <c r="F26" s="92">
        <v>463199436.98000002</v>
      </c>
      <c r="G26" s="74">
        <f>G24+1</f>
        <v>26</v>
      </c>
      <c r="H26" s="79" t="s">
        <v>103</v>
      </c>
      <c r="I26" s="76"/>
      <c r="J26" s="77">
        <v>1000000000</v>
      </c>
      <c r="K26" s="76"/>
      <c r="L26" s="92">
        <v>995600150</v>
      </c>
    </row>
    <row r="27" spans="1:12" ht="15.75" customHeight="1" x14ac:dyDescent="0.25">
      <c r="A27" s="74"/>
      <c r="B27" s="79"/>
      <c r="C27" s="76"/>
      <c r="D27" s="82"/>
      <c r="E27" s="94"/>
      <c r="F27" s="92"/>
      <c r="G27" s="74"/>
      <c r="H27" s="79"/>
      <c r="I27" s="76"/>
      <c r="J27" s="77"/>
      <c r="K27" s="76"/>
      <c r="L27" s="92"/>
    </row>
    <row r="28" spans="1:12" ht="15" customHeight="1" x14ac:dyDescent="0.25">
      <c r="A28" s="74">
        <f t="shared" ref="A28" si="6">A26+1</f>
        <v>9</v>
      </c>
      <c r="B28" s="75" t="s">
        <v>6</v>
      </c>
      <c r="C28" s="76"/>
      <c r="D28" s="91">
        <v>957755570.35000002</v>
      </c>
      <c r="E28" s="94"/>
      <c r="F28" s="92">
        <v>855717211.64999998</v>
      </c>
      <c r="G28" s="74">
        <f>G26+1</f>
        <v>27</v>
      </c>
      <c r="H28" s="79" t="s">
        <v>103</v>
      </c>
      <c r="I28" s="76"/>
      <c r="J28" s="82">
        <v>300000000</v>
      </c>
      <c r="K28" s="76"/>
      <c r="L28" s="92">
        <v>300000000</v>
      </c>
    </row>
    <row r="29" spans="1:12" ht="15" customHeight="1" x14ac:dyDescent="0.25">
      <c r="A29" s="74"/>
      <c r="B29" s="75"/>
      <c r="C29" s="76"/>
      <c r="D29" s="91"/>
      <c r="E29" s="94"/>
      <c r="F29" s="92"/>
      <c r="G29" s="74"/>
      <c r="H29" s="79"/>
      <c r="I29" s="76"/>
      <c r="J29" s="82"/>
      <c r="K29" s="76"/>
      <c r="L29" s="92"/>
    </row>
    <row r="30" spans="1:12" ht="15.75" customHeight="1" x14ac:dyDescent="0.25">
      <c r="A30" s="74">
        <f t="shared" ref="A30" si="7">A28+1</f>
        <v>10</v>
      </c>
      <c r="B30" s="75" t="s">
        <v>9</v>
      </c>
      <c r="C30" s="76"/>
      <c r="D30" s="77">
        <v>100000000</v>
      </c>
      <c r="E30" s="94"/>
      <c r="F30" s="92">
        <v>16666667.4640742</v>
      </c>
      <c r="G30" s="74">
        <f>G28+1</f>
        <v>28</v>
      </c>
      <c r="H30" s="79" t="s">
        <v>103</v>
      </c>
      <c r="I30" s="76"/>
      <c r="J30" s="91">
        <v>299888355</v>
      </c>
      <c r="K30" s="76"/>
      <c r="L30" s="92">
        <v>299888355</v>
      </c>
    </row>
    <row r="31" spans="1:12" ht="15.75" customHeight="1" x14ac:dyDescent="0.25">
      <c r="A31" s="74"/>
      <c r="B31" s="75"/>
      <c r="C31" s="76"/>
      <c r="D31" s="77"/>
      <c r="E31" s="94"/>
      <c r="F31" s="92"/>
      <c r="G31" s="74"/>
      <c r="H31" s="79"/>
      <c r="I31" s="76"/>
      <c r="J31" s="91"/>
      <c r="K31" s="76"/>
      <c r="L31" s="92"/>
    </row>
    <row r="32" spans="1:12" ht="15" customHeight="1" x14ac:dyDescent="0.25">
      <c r="A32" s="74">
        <f t="shared" ref="A32" si="8">A30+1</f>
        <v>11</v>
      </c>
      <c r="B32" s="75" t="s">
        <v>10</v>
      </c>
      <c r="C32" s="76"/>
      <c r="D32" s="77">
        <v>500000000</v>
      </c>
      <c r="E32" s="94"/>
      <c r="F32" s="92">
        <v>464483711.27999997</v>
      </c>
      <c r="G32" s="74">
        <f>G30+1</f>
        <v>29</v>
      </c>
      <c r="H32" s="79" t="s">
        <v>103</v>
      </c>
      <c r="I32" s="76"/>
      <c r="J32" s="77">
        <v>223786059</v>
      </c>
      <c r="K32" s="76"/>
      <c r="L32" s="92">
        <v>211994864</v>
      </c>
    </row>
    <row r="33" spans="1:13" ht="15" customHeight="1" x14ac:dyDescent="0.25">
      <c r="A33" s="74"/>
      <c r="B33" s="75"/>
      <c r="C33" s="76"/>
      <c r="D33" s="77"/>
      <c r="E33" s="94"/>
      <c r="F33" s="92"/>
      <c r="G33" s="74"/>
      <c r="H33" s="79"/>
      <c r="I33" s="76"/>
      <c r="J33" s="77"/>
      <c r="K33" s="76"/>
      <c r="L33" s="92"/>
    </row>
    <row r="34" spans="1:13" ht="15" customHeight="1" x14ac:dyDescent="0.25">
      <c r="A34" s="74">
        <f t="shared" ref="A34" si="9">A32+1</f>
        <v>12</v>
      </c>
      <c r="B34" s="75" t="s">
        <v>6</v>
      </c>
      <c r="C34" s="76"/>
      <c r="D34" s="77">
        <v>1400000000</v>
      </c>
      <c r="E34" s="94"/>
      <c r="F34" s="92">
        <v>1338292317.8600001</v>
      </c>
      <c r="G34" s="74">
        <f>G32+1</f>
        <v>30</v>
      </c>
      <c r="H34" s="79" t="s">
        <v>103</v>
      </c>
      <c r="I34" s="76"/>
      <c r="J34" s="77">
        <v>500379494</v>
      </c>
      <c r="K34" s="76"/>
      <c r="L34" s="92">
        <v>500379494</v>
      </c>
    </row>
    <row r="35" spans="1:13" ht="15" customHeight="1" x14ac:dyDescent="0.25">
      <c r="A35" s="74"/>
      <c r="B35" s="75"/>
      <c r="C35" s="76"/>
      <c r="D35" s="77"/>
      <c r="E35" s="94"/>
      <c r="F35" s="92"/>
      <c r="G35" s="74"/>
      <c r="H35" s="79"/>
      <c r="I35" s="76"/>
      <c r="J35" s="77"/>
      <c r="K35" s="76"/>
      <c r="L35" s="92"/>
    </row>
    <row r="36" spans="1:13" ht="15" customHeight="1" x14ac:dyDescent="0.25">
      <c r="A36" s="74">
        <f t="shared" ref="A36" si="10">A34+1</f>
        <v>13</v>
      </c>
      <c r="B36" s="75" t="s">
        <v>6</v>
      </c>
      <c r="C36" s="76"/>
      <c r="D36" s="77">
        <v>610000000</v>
      </c>
      <c r="E36" s="94"/>
      <c r="F36" s="92">
        <v>598907969.21000004</v>
      </c>
      <c r="G36" s="74">
        <f>G34+1</f>
        <v>31</v>
      </c>
      <c r="H36" s="79" t="s">
        <v>103</v>
      </c>
      <c r="I36" s="76"/>
      <c r="J36" s="77">
        <v>86788886</v>
      </c>
      <c r="K36" s="76"/>
      <c r="L36" s="92">
        <v>86788886</v>
      </c>
    </row>
    <row r="37" spans="1:13" ht="15" customHeight="1" x14ac:dyDescent="0.25">
      <c r="A37" s="74"/>
      <c r="B37" s="75"/>
      <c r="C37" s="76"/>
      <c r="D37" s="77"/>
      <c r="E37" s="94"/>
      <c r="F37" s="92"/>
      <c r="G37" s="74"/>
      <c r="H37" s="79"/>
      <c r="I37" s="76"/>
      <c r="J37" s="77"/>
      <c r="K37" s="76"/>
      <c r="L37" s="92"/>
    </row>
    <row r="38" spans="1:13" ht="15" customHeight="1" x14ac:dyDescent="0.25">
      <c r="A38" s="74">
        <f t="shared" ref="A38" si="11">A36+1</f>
        <v>14</v>
      </c>
      <c r="B38" s="75" t="s">
        <v>80</v>
      </c>
      <c r="C38" s="76"/>
      <c r="D38" s="77">
        <v>535000000</v>
      </c>
      <c r="E38" s="94"/>
      <c r="F38" s="92">
        <v>500324074.10000002</v>
      </c>
      <c r="G38" s="74">
        <f>G36+1</f>
        <v>32</v>
      </c>
      <c r="H38" s="79" t="s">
        <v>103</v>
      </c>
      <c r="I38" s="76"/>
      <c r="J38" s="77">
        <v>56998668</v>
      </c>
      <c r="K38" s="76"/>
      <c r="L38" s="98">
        <v>56000000</v>
      </c>
      <c r="M38" s="24"/>
    </row>
    <row r="39" spans="1:13" ht="15" customHeight="1" x14ac:dyDescent="0.25">
      <c r="A39" s="74"/>
      <c r="B39" s="75"/>
      <c r="C39" s="76"/>
      <c r="D39" s="77"/>
      <c r="E39" s="94"/>
      <c r="F39" s="92"/>
      <c r="G39" s="74"/>
      <c r="H39" s="79"/>
      <c r="I39" s="76"/>
      <c r="J39" s="77"/>
      <c r="K39" s="76"/>
      <c r="L39" s="98"/>
    </row>
    <row r="40" spans="1:13" ht="15" customHeight="1" x14ac:dyDescent="0.25">
      <c r="A40" s="74">
        <f t="shared" ref="A40" si="12">A38+1</f>
        <v>15</v>
      </c>
      <c r="B40" s="75" t="s">
        <v>8</v>
      </c>
      <c r="C40" s="76"/>
      <c r="D40" s="77">
        <v>735000000</v>
      </c>
      <c r="E40" s="94"/>
      <c r="F40" s="92">
        <v>727150441.98000002</v>
      </c>
      <c r="G40" s="74">
        <f t="shared" ref="G40" si="13">G38+1</f>
        <v>33</v>
      </c>
      <c r="H40" s="79" t="s">
        <v>28</v>
      </c>
      <c r="I40" s="76"/>
      <c r="J40" s="77">
        <v>420000000</v>
      </c>
      <c r="K40" s="76"/>
      <c r="L40" s="98">
        <v>416672811</v>
      </c>
    </row>
    <row r="41" spans="1:13" ht="15" customHeight="1" x14ac:dyDescent="0.25">
      <c r="A41" s="74"/>
      <c r="B41" s="75"/>
      <c r="C41" s="76"/>
      <c r="D41" s="77"/>
      <c r="E41" s="94"/>
      <c r="F41" s="92"/>
      <c r="G41" s="74"/>
      <c r="H41" s="79"/>
      <c r="I41" s="76"/>
      <c r="J41" s="77"/>
      <c r="K41" s="76"/>
      <c r="L41" s="98"/>
    </row>
    <row r="42" spans="1:13" ht="15" customHeight="1" x14ac:dyDescent="0.25">
      <c r="A42" s="74">
        <f t="shared" ref="A42" si="14">A40+1</f>
        <v>16</v>
      </c>
      <c r="B42" s="75" t="s">
        <v>6</v>
      </c>
      <c r="C42" s="76"/>
      <c r="D42" s="77">
        <v>500000000</v>
      </c>
      <c r="E42" s="94"/>
      <c r="F42" s="92">
        <v>395570009</v>
      </c>
      <c r="G42" s="74"/>
      <c r="H42" s="79"/>
      <c r="I42" s="79"/>
      <c r="J42" s="79"/>
      <c r="K42" s="79"/>
      <c r="L42" s="79"/>
    </row>
    <row r="43" spans="1:13" ht="15" customHeight="1" x14ac:dyDescent="0.25">
      <c r="A43" s="74"/>
      <c r="B43" s="75"/>
      <c r="C43" s="76"/>
      <c r="D43" s="77"/>
      <c r="E43" s="94"/>
      <c r="F43" s="92"/>
      <c r="G43" s="74"/>
      <c r="H43" s="79"/>
      <c r="I43" s="79"/>
      <c r="J43" s="79"/>
      <c r="K43" s="79"/>
      <c r="L43" s="79"/>
    </row>
    <row r="44" spans="1:13" ht="15" customHeight="1" x14ac:dyDescent="0.25">
      <c r="A44" s="74">
        <f t="shared" ref="A44:A46" si="15">A42+1</f>
        <v>17</v>
      </c>
      <c r="B44" s="75" t="s">
        <v>80</v>
      </c>
      <c r="C44" s="76"/>
      <c r="D44" s="77">
        <v>1312000000</v>
      </c>
      <c r="E44" s="94"/>
      <c r="F44" s="92">
        <v>1292044924.72</v>
      </c>
      <c r="G44" s="56"/>
      <c r="H44" s="79"/>
      <c r="I44" s="79"/>
      <c r="J44" s="79"/>
      <c r="K44" s="79"/>
      <c r="L44" s="79"/>
    </row>
    <row r="45" spans="1:13" ht="15" customHeight="1" x14ac:dyDescent="0.25">
      <c r="A45" s="74"/>
      <c r="B45" s="75"/>
      <c r="C45" s="76"/>
      <c r="D45" s="77"/>
      <c r="E45" s="94"/>
      <c r="F45" s="92"/>
      <c r="G45" s="56"/>
      <c r="H45" s="79"/>
      <c r="I45" s="79"/>
      <c r="J45" s="79"/>
      <c r="K45" s="79"/>
      <c r="L45" s="79"/>
    </row>
    <row r="46" spans="1:13" ht="15" customHeight="1" x14ac:dyDescent="0.25">
      <c r="A46" s="74">
        <f t="shared" si="15"/>
        <v>18</v>
      </c>
      <c r="B46" s="79" t="s">
        <v>104</v>
      </c>
      <c r="C46" s="79"/>
      <c r="D46" s="77">
        <v>800000000</v>
      </c>
      <c r="E46" s="79"/>
      <c r="F46" s="92">
        <v>148802660.27999997</v>
      </c>
      <c r="G46" s="56"/>
      <c r="H46" s="79"/>
      <c r="I46" s="79"/>
      <c r="J46" s="79"/>
      <c r="K46" s="79"/>
      <c r="L46" s="79"/>
    </row>
    <row r="47" spans="1:13" ht="15" customHeight="1" x14ac:dyDescent="0.25">
      <c r="A47" s="74"/>
      <c r="B47" s="79"/>
      <c r="C47" s="79"/>
      <c r="D47" s="77"/>
      <c r="E47" s="79"/>
      <c r="F47" s="92"/>
      <c r="G47" s="56"/>
      <c r="H47" s="79"/>
      <c r="I47" s="79"/>
      <c r="J47" s="79"/>
      <c r="K47" s="79"/>
      <c r="L47" s="79"/>
    </row>
    <row r="48" spans="1:13" ht="15" customHeight="1" x14ac:dyDescent="0.25">
      <c r="A48" s="67"/>
      <c r="B48" s="95" t="s">
        <v>50</v>
      </c>
      <c r="C48" s="95"/>
      <c r="D48" s="95"/>
      <c r="E48" s="93">
        <f>SUM(F12:F47)</f>
        <v>10533245165.944075</v>
      </c>
      <c r="F48" s="93"/>
      <c r="H48" s="95" t="s">
        <v>51</v>
      </c>
      <c r="I48" s="95"/>
      <c r="J48" s="95"/>
      <c r="K48" s="93">
        <f>SUM(L12:L49)-L26-L28-L30-L32-L34-L36-L38</f>
        <v>6691577350.1899986</v>
      </c>
      <c r="L48" s="93"/>
    </row>
    <row r="49" spans="1:12" ht="15" customHeight="1" x14ac:dyDescent="0.25">
      <c r="A49" s="67"/>
      <c r="B49" s="95"/>
      <c r="C49" s="95"/>
      <c r="D49" s="95"/>
      <c r="E49" s="93"/>
      <c r="F49" s="93"/>
      <c r="H49" s="95"/>
      <c r="I49" s="95"/>
      <c r="J49" s="95"/>
      <c r="K49" s="93"/>
      <c r="L49" s="93"/>
    </row>
    <row r="50" spans="1:12" ht="15" customHeight="1" x14ac:dyDescent="0.25">
      <c r="A50" s="10"/>
      <c r="B50" s="10"/>
      <c r="C50" s="10"/>
      <c r="D50" s="10"/>
      <c r="E50" s="10"/>
      <c r="F50" s="10"/>
      <c r="G50" s="10"/>
    </row>
    <row r="51" spans="1:12" ht="15" customHeight="1" x14ac:dyDescent="0.25">
      <c r="A51" s="66" t="s">
        <v>52</v>
      </c>
      <c r="B51" s="66"/>
      <c r="C51" s="66"/>
      <c r="D51" s="66"/>
      <c r="E51" s="66"/>
      <c r="F51" s="66"/>
      <c r="G51" s="66"/>
      <c r="H51" s="66"/>
      <c r="I51" s="66"/>
      <c r="J51" s="66"/>
      <c r="K51" s="99">
        <f>K48+E48</f>
        <v>17224822516.134071</v>
      </c>
      <c r="L51" s="99"/>
    </row>
    <row r="52" spans="1:12" ht="15" customHeight="1" x14ac:dyDescent="0.25">
      <c r="A52" s="66"/>
      <c r="B52" s="66"/>
      <c r="C52" s="66"/>
      <c r="D52" s="66"/>
      <c r="E52" s="66"/>
      <c r="F52" s="66"/>
      <c r="G52" s="66"/>
      <c r="H52" s="66"/>
      <c r="I52" s="66"/>
      <c r="J52" s="66"/>
      <c r="K52" s="99"/>
      <c r="L52" s="99"/>
    </row>
    <row r="53" spans="1:12" x14ac:dyDescent="0.25">
      <c r="A53" s="39" t="s">
        <v>99</v>
      </c>
    </row>
    <row r="54" spans="1:12" x14ac:dyDescent="0.25">
      <c r="A54" s="39" t="s">
        <v>100</v>
      </c>
    </row>
  </sheetData>
  <mergeCells count="220">
    <mergeCell ref="A38:A39"/>
    <mergeCell ref="K38:K39"/>
    <mergeCell ref="L38:L39"/>
    <mergeCell ref="A36:A37"/>
    <mergeCell ref="B36:B37"/>
    <mergeCell ref="C36:C37"/>
    <mergeCell ref="D36:D37"/>
    <mergeCell ref="E36:E37"/>
    <mergeCell ref="H42:H43"/>
    <mergeCell ref="I42:I43"/>
    <mergeCell ref="J42:J43"/>
    <mergeCell ref="L42:L43"/>
    <mergeCell ref="K42:K43"/>
    <mergeCell ref="G42:G43"/>
    <mergeCell ref="G38:G39"/>
    <mergeCell ref="K36:K37"/>
    <mergeCell ref="L36:L37"/>
    <mergeCell ref="J36:J37"/>
    <mergeCell ref="C34:C35"/>
    <mergeCell ref="D34:D35"/>
    <mergeCell ref="E34:E35"/>
    <mergeCell ref="F34:F35"/>
    <mergeCell ref="L34:L35"/>
    <mergeCell ref="H34:H35"/>
    <mergeCell ref="I40:I41"/>
    <mergeCell ref="K40:K41"/>
    <mergeCell ref="K51:L52"/>
    <mergeCell ref="E48:F49"/>
    <mergeCell ref="H48:J49"/>
    <mergeCell ref="F36:F37"/>
    <mergeCell ref="F30:F31"/>
    <mergeCell ref="G30:G31"/>
    <mergeCell ref="A30:A31"/>
    <mergeCell ref="B30:B31"/>
    <mergeCell ref="C30:C31"/>
    <mergeCell ref="D30:D31"/>
    <mergeCell ref="E30:E31"/>
    <mergeCell ref="F32:F33"/>
    <mergeCell ref="G32:G33"/>
    <mergeCell ref="A32:A33"/>
    <mergeCell ref="B32:B33"/>
    <mergeCell ref="C32:C33"/>
    <mergeCell ref="D32:D33"/>
    <mergeCell ref="E32:E33"/>
    <mergeCell ref="J22:J23"/>
    <mergeCell ref="K22:K23"/>
    <mergeCell ref="L22:L23"/>
    <mergeCell ref="A28:A29"/>
    <mergeCell ref="B28:B29"/>
    <mergeCell ref="C28:C29"/>
    <mergeCell ref="D28:D29"/>
    <mergeCell ref="E28:E29"/>
    <mergeCell ref="F26:F27"/>
    <mergeCell ref="G26:G27"/>
    <mergeCell ref="H28:H29"/>
    <mergeCell ref="I28:I29"/>
    <mergeCell ref="A26:A27"/>
    <mergeCell ref="B26:B27"/>
    <mergeCell ref="C26:C27"/>
    <mergeCell ref="D26:D27"/>
    <mergeCell ref="E26:E27"/>
    <mergeCell ref="F28:F29"/>
    <mergeCell ref="G28:G29"/>
    <mergeCell ref="J28:J29"/>
    <mergeCell ref="K28:K29"/>
    <mergeCell ref="L28:L29"/>
    <mergeCell ref="A24:A25"/>
    <mergeCell ref="B24:B25"/>
    <mergeCell ref="C24:C25"/>
    <mergeCell ref="D24:D25"/>
    <mergeCell ref="E24:E25"/>
    <mergeCell ref="F22:F23"/>
    <mergeCell ref="G22:G23"/>
    <mergeCell ref="H22:H23"/>
    <mergeCell ref="I22:I23"/>
    <mergeCell ref="A22:A23"/>
    <mergeCell ref="B22:B23"/>
    <mergeCell ref="C22:C23"/>
    <mergeCell ref="D22:D23"/>
    <mergeCell ref="E22:E23"/>
    <mergeCell ref="F24:F25"/>
    <mergeCell ref="G24:G25"/>
    <mergeCell ref="H24:H25"/>
    <mergeCell ref="I24:I25"/>
    <mergeCell ref="J20:J21"/>
    <mergeCell ref="K20:K21"/>
    <mergeCell ref="L20:L21"/>
    <mergeCell ref="F20:F21"/>
    <mergeCell ref="G20:G21"/>
    <mergeCell ref="H20:H21"/>
    <mergeCell ref="J18:J19"/>
    <mergeCell ref="K18:K19"/>
    <mergeCell ref="L18:L19"/>
    <mergeCell ref="K16:K17"/>
    <mergeCell ref="L16:L17"/>
    <mergeCell ref="J16:J17"/>
    <mergeCell ref="L12:L13"/>
    <mergeCell ref="A14:A15"/>
    <mergeCell ref="B14:B15"/>
    <mergeCell ref="C14:C15"/>
    <mergeCell ref="D14:D15"/>
    <mergeCell ref="E14:E15"/>
    <mergeCell ref="F14:F15"/>
    <mergeCell ref="G12:G13"/>
    <mergeCell ref="H12:H13"/>
    <mergeCell ref="I12:I13"/>
    <mergeCell ref="J12:J13"/>
    <mergeCell ref="K12:K13"/>
    <mergeCell ref="L14:L15"/>
    <mergeCell ref="K14:K15"/>
    <mergeCell ref="F16:F17"/>
    <mergeCell ref="G16:G17"/>
    <mergeCell ref="H16:H17"/>
    <mergeCell ref="I16:I17"/>
    <mergeCell ref="A16:A17"/>
    <mergeCell ref="B16:B17"/>
    <mergeCell ref="C16:C17"/>
    <mergeCell ref="G8:G11"/>
    <mergeCell ref="A12:A13"/>
    <mergeCell ref="B12:B13"/>
    <mergeCell ref="C12:C13"/>
    <mergeCell ref="D12:D13"/>
    <mergeCell ref="E12:E13"/>
    <mergeCell ref="F12:F13"/>
    <mergeCell ref="D16:D17"/>
    <mergeCell ref="E16:E17"/>
    <mergeCell ref="G14:G15"/>
    <mergeCell ref="D20:D21"/>
    <mergeCell ref="E20:E21"/>
    <mergeCell ref="F18:F19"/>
    <mergeCell ref="G18:G19"/>
    <mergeCell ref="H18:H19"/>
    <mergeCell ref="I18:I19"/>
    <mergeCell ref="I20:I21"/>
    <mergeCell ref="A18:A19"/>
    <mergeCell ref="B18:B19"/>
    <mergeCell ref="C18:C19"/>
    <mergeCell ref="D18:D19"/>
    <mergeCell ref="E18:E19"/>
    <mergeCell ref="H14:H15"/>
    <mergeCell ref="I14:I15"/>
    <mergeCell ref="J14:J15"/>
    <mergeCell ref="A40:A41"/>
    <mergeCell ref="A42:A43"/>
    <mergeCell ref="B38:B39"/>
    <mergeCell ref="B40:B41"/>
    <mergeCell ref="C38:C39"/>
    <mergeCell ref="C40:C41"/>
    <mergeCell ref="D38:D39"/>
    <mergeCell ref="D40:D41"/>
    <mergeCell ref="E38:E39"/>
    <mergeCell ref="E40:E41"/>
    <mergeCell ref="F38:F39"/>
    <mergeCell ref="F40:F41"/>
    <mergeCell ref="G34:G35"/>
    <mergeCell ref="G36:G37"/>
    <mergeCell ref="H36:H37"/>
    <mergeCell ref="H38:H39"/>
    <mergeCell ref="I36:I37"/>
    <mergeCell ref="I38:I39"/>
    <mergeCell ref="A20:A21"/>
    <mergeCell ref="B20:B21"/>
    <mergeCell ref="C20:C21"/>
    <mergeCell ref="J24:J25"/>
    <mergeCell ref="K24:K25"/>
    <mergeCell ref="L24:L25"/>
    <mergeCell ref="I26:I27"/>
    <mergeCell ref="J26:J27"/>
    <mergeCell ref="K26:K27"/>
    <mergeCell ref="L26:L27"/>
    <mergeCell ref="H26:H27"/>
    <mergeCell ref="I30:I31"/>
    <mergeCell ref="J30:J31"/>
    <mergeCell ref="K30:K31"/>
    <mergeCell ref="L30:L31"/>
    <mergeCell ref="H30:H31"/>
    <mergeCell ref="J32:J33"/>
    <mergeCell ref="K32:K33"/>
    <mergeCell ref="L32:L33"/>
    <mergeCell ref="H32:H33"/>
    <mergeCell ref="I32:I33"/>
    <mergeCell ref="I34:I35"/>
    <mergeCell ref="J34:J35"/>
    <mergeCell ref="K34:K35"/>
    <mergeCell ref="A44:A45"/>
    <mergeCell ref="C42:C43"/>
    <mergeCell ref="D42:D43"/>
    <mergeCell ref="E42:E43"/>
    <mergeCell ref="F42:F43"/>
    <mergeCell ref="J44:J45"/>
    <mergeCell ref="K44:K45"/>
    <mergeCell ref="L44:L45"/>
    <mergeCell ref="J38:J39"/>
    <mergeCell ref="G40:G41"/>
    <mergeCell ref="B42:B43"/>
    <mergeCell ref="H40:H41"/>
    <mergeCell ref="J40:J41"/>
    <mergeCell ref="L40:L41"/>
    <mergeCell ref="A34:A35"/>
    <mergeCell ref="B34:B35"/>
    <mergeCell ref="A46:A47"/>
    <mergeCell ref="B44:B45"/>
    <mergeCell ref="C44:C45"/>
    <mergeCell ref="D44:D45"/>
    <mergeCell ref="E44:E45"/>
    <mergeCell ref="F44:F45"/>
    <mergeCell ref="B48:D49"/>
    <mergeCell ref="H44:H45"/>
    <mergeCell ref="I44:I45"/>
    <mergeCell ref="H46:H47"/>
    <mergeCell ref="I46:I47"/>
    <mergeCell ref="J46:J47"/>
    <mergeCell ref="K46:K47"/>
    <mergeCell ref="L46:L47"/>
    <mergeCell ref="B46:B47"/>
    <mergeCell ref="C46:C47"/>
    <mergeCell ref="D46:D47"/>
    <mergeCell ref="E46:E47"/>
    <mergeCell ref="F46:F47"/>
    <mergeCell ref="K48:L49"/>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S58"/>
  <sheetViews>
    <sheetView zoomScaleNormal="100" workbookViewId="0">
      <selection activeCell="H12" sqref="H12:H13"/>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24" customWidth="1"/>
    <col min="7" max="7" width="28.140625" customWidth="1"/>
    <col min="8" max="8" width="29" customWidth="1"/>
    <col min="9" max="9" width="19.42578125" customWidth="1"/>
    <col min="10" max="10" width="3.140625" customWidth="1"/>
    <col min="11" max="11" width="22.140625" customWidth="1"/>
    <col min="12" max="12" width="16.85546875" customWidth="1"/>
    <col min="13" max="13" width="20.42578125" customWidth="1"/>
    <col min="14" max="14" width="27" customWidth="1"/>
    <col min="15" max="15" width="27.7109375" customWidth="1"/>
    <col min="16" max="16" width="19.5703125" customWidth="1"/>
    <col min="17" max="17" width="17.85546875" bestFit="1" customWidth="1"/>
    <col min="18" max="18" width="15.140625" bestFit="1" customWidth="1"/>
  </cols>
  <sheetData>
    <row r="8" spans="1:19" ht="45" x14ac:dyDescent="0.25">
      <c r="A8" s="1"/>
      <c r="B8" s="2" t="s">
        <v>0</v>
      </c>
      <c r="C8" s="2"/>
      <c r="D8" s="2" t="s">
        <v>121</v>
      </c>
      <c r="E8" s="2"/>
      <c r="F8" s="2" t="s">
        <v>128</v>
      </c>
      <c r="G8" s="2" t="s">
        <v>129</v>
      </c>
      <c r="H8" s="2" t="s">
        <v>130</v>
      </c>
      <c r="I8" s="2" t="s">
        <v>53</v>
      </c>
      <c r="J8" s="89"/>
      <c r="K8" s="2" t="s">
        <v>0</v>
      </c>
      <c r="L8" s="2" t="s">
        <v>121</v>
      </c>
      <c r="M8" s="2" t="s">
        <v>128</v>
      </c>
      <c r="N8" s="2" t="s">
        <v>129</v>
      </c>
      <c r="O8" s="2" t="s">
        <v>130</v>
      </c>
      <c r="P8" s="2" t="s">
        <v>53</v>
      </c>
      <c r="Q8" s="13"/>
      <c r="R8" s="13"/>
      <c r="S8" s="13"/>
    </row>
    <row r="9" spans="1:19" x14ac:dyDescent="0.25">
      <c r="A9" s="1"/>
      <c r="B9" s="3"/>
      <c r="C9" s="3"/>
      <c r="D9" s="3"/>
      <c r="E9" s="3"/>
      <c r="F9" s="3"/>
      <c r="G9" s="3"/>
      <c r="H9" s="3"/>
      <c r="I9" s="3"/>
      <c r="J9" s="89"/>
      <c r="K9" s="3"/>
      <c r="L9" s="3"/>
      <c r="M9" s="3"/>
      <c r="N9" s="3"/>
      <c r="O9" s="3"/>
      <c r="P9" s="3"/>
      <c r="Q9" s="14"/>
      <c r="R9" s="14"/>
      <c r="S9" s="14"/>
    </row>
    <row r="10" spans="1:19" ht="18" x14ac:dyDescent="0.25">
      <c r="A10" s="6"/>
      <c r="B10" s="6"/>
      <c r="C10" s="6"/>
      <c r="D10" s="11"/>
      <c r="E10" s="6"/>
      <c r="F10" s="12"/>
      <c r="G10" s="12" t="s">
        <v>3</v>
      </c>
      <c r="H10" s="6"/>
      <c r="I10" s="6"/>
      <c r="J10" s="89"/>
      <c r="K10" s="6"/>
      <c r="L10" s="11"/>
      <c r="M10" s="12"/>
      <c r="N10" s="11" t="s">
        <v>4</v>
      </c>
      <c r="O10" s="6"/>
      <c r="P10" s="6"/>
      <c r="Q10" s="15"/>
      <c r="R10" s="15"/>
      <c r="S10" s="16"/>
    </row>
    <row r="11" spans="1:19" x14ac:dyDescent="0.25">
      <c r="A11" s="6"/>
      <c r="B11" s="9"/>
      <c r="C11" s="9"/>
      <c r="D11" s="9"/>
      <c r="E11" s="9"/>
      <c r="F11" s="9"/>
      <c r="G11" s="9"/>
      <c r="H11" s="22"/>
      <c r="I11" s="9"/>
      <c r="J11" s="90"/>
      <c r="K11" s="9"/>
      <c r="L11" s="9"/>
      <c r="M11" s="9"/>
      <c r="N11" s="9"/>
      <c r="O11" s="22"/>
      <c r="P11" s="9"/>
      <c r="Q11" s="15"/>
      <c r="R11" s="15"/>
      <c r="S11" s="15"/>
    </row>
    <row r="12" spans="1:19" ht="15.75" customHeight="1" x14ac:dyDescent="0.25">
      <c r="A12" s="74">
        <v>1</v>
      </c>
      <c r="B12" s="86" t="s">
        <v>5</v>
      </c>
      <c r="C12" s="80"/>
      <c r="D12" s="83">
        <v>665000000</v>
      </c>
      <c r="E12" s="80"/>
      <c r="F12" s="83">
        <v>406398884.08999997</v>
      </c>
      <c r="G12" s="100">
        <v>0</v>
      </c>
      <c r="H12" s="83">
        <v>8331382.9399999995</v>
      </c>
      <c r="I12" s="97">
        <f>'FORMATO 2 '!F12:F13</f>
        <v>398067501.14999998</v>
      </c>
      <c r="J12" s="74">
        <f>A46+1</f>
        <v>19</v>
      </c>
      <c r="K12" s="86" t="s">
        <v>28</v>
      </c>
      <c r="L12" s="83">
        <v>389179937</v>
      </c>
      <c r="M12" s="97">
        <v>247180733.31</v>
      </c>
      <c r="N12" s="107">
        <v>0</v>
      </c>
      <c r="O12" s="102">
        <v>4880240.6300000008</v>
      </c>
      <c r="P12" s="97">
        <f>'FORMATO 2 '!L12:L13</f>
        <v>242300492.68000001</v>
      </c>
      <c r="Q12" s="28"/>
    </row>
    <row r="13" spans="1:19" ht="15.75" customHeight="1" x14ac:dyDescent="0.25">
      <c r="A13" s="74"/>
      <c r="B13" s="87"/>
      <c r="C13" s="76"/>
      <c r="D13" s="77"/>
      <c r="E13" s="76"/>
      <c r="F13" s="77"/>
      <c r="G13" s="101"/>
      <c r="H13" s="77"/>
      <c r="I13" s="92"/>
      <c r="J13" s="74"/>
      <c r="K13" s="87"/>
      <c r="L13" s="77"/>
      <c r="M13" s="92"/>
      <c r="N13" s="106"/>
      <c r="O13" s="102"/>
      <c r="P13" s="92"/>
      <c r="Q13" s="28"/>
      <c r="R13" s="28"/>
    </row>
    <row r="14" spans="1:19" ht="15.75" customHeight="1" x14ac:dyDescent="0.25">
      <c r="A14" s="74">
        <f>A12+1</f>
        <v>2</v>
      </c>
      <c r="B14" s="79" t="s">
        <v>6</v>
      </c>
      <c r="C14" s="76"/>
      <c r="D14" s="77">
        <v>632300000</v>
      </c>
      <c r="E14" s="76"/>
      <c r="F14" s="77">
        <v>431189883.93000001</v>
      </c>
      <c r="G14" s="100">
        <v>0</v>
      </c>
      <c r="H14" s="102">
        <v>6306561.25</v>
      </c>
      <c r="I14" s="98">
        <f>'FORMATO 2 '!F14:F15</f>
        <v>424883322.68000001</v>
      </c>
      <c r="J14" s="74">
        <f>J12+1</f>
        <v>20</v>
      </c>
      <c r="K14" s="79" t="s">
        <v>28</v>
      </c>
      <c r="L14" s="77">
        <v>500000000</v>
      </c>
      <c r="M14" s="92">
        <v>197083992.13999999</v>
      </c>
      <c r="N14" s="106">
        <v>0</v>
      </c>
      <c r="O14" s="102">
        <v>6224066.4000000004</v>
      </c>
      <c r="P14" s="98">
        <f>'FORMATO 2 '!L14:L15</f>
        <v>190859925.74000001</v>
      </c>
      <c r="Q14" s="25"/>
      <c r="R14" s="26"/>
    </row>
    <row r="15" spans="1:19" ht="15.75" customHeight="1" x14ac:dyDescent="0.25">
      <c r="A15" s="74"/>
      <c r="B15" s="79"/>
      <c r="C15" s="76"/>
      <c r="D15" s="77"/>
      <c r="E15" s="76"/>
      <c r="F15" s="77"/>
      <c r="G15" s="101"/>
      <c r="H15" s="102"/>
      <c r="I15" s="98"/>
      <c r="J15" s="74"/>
      <c r="K15" s="79"/>
      <c r="L15" s="77"/>
      <c r="M15" s="92"/>
      <c r="N15" s="106"/>
      <c r="O15" s="102"/>
      <c r="P15" s="98"/>
      <c r="Q15" s="26"/>
      <c r="R15" s="27"/>
    </row>
    <row r="16" spans="1:19" ht="15.75" customHeight="1" x14ac:dyDescent="0.25">
      <c r="A16" s="74">
        <f t="shared" ref="A16" si="0">A14+1</f>
        <v>3</v>
      </c>
      <c r="B16" s="79" t="s">
        <v>7</v>
      </c>
      <c r="C16" s="76"/>
      <c r="D16" s="77">
        <v>409057943.31999999</v>
      </c>
      <c r="E16" s="76"/>
      <c r="F16" s="77">
        <v>255983838.77000001</v>
      </c>
      <c r="G16" s="100">
        <v>0</v>
      </c>
      <c r="H16" s="102">
        <v>5178048.93</v>
      </c>
      <c r="I16" s="98">
        <f>'FORMATO 2 '!F16:F17</f>
        <v>250805789.84</v>
      </c>
      <c r="J16" s="74">
        <f t="shared" ref="J16" si="1">J14+1</f>
        <v>21</v>
      </c>
      <c r="K16" s="79" t="s">
        <v>28</v>
      </c>
      <c r="L16" s="77">
        <v>1750000000</v>
      </c>
      <c r="M16" s="92">
        <v>812714307.66000009</v>
      </c>
      <c r="N16" s="106">
        <v>0</v>
      </c>
      <c r="O16" s="102">
        <v>25397322.18</v>
      </c>
      <c r="P16" s="98">
        <f>'FORMATO 2 '!L16:L17</f>
        <v>787316985.48000002</v>
      </c>
      <c r="Q16" s="26"/>
      <c r="R16" s="27"/>
    </row>
    <row r="17" spans="1:18" ht="15.75" customHeight="1" x14ac:dyDescent="0.25">
      <c r="A17" s="74"/>
      <c r="B17" s="79"/>
      <c r="C17" s="76"/>
      <c r="D17" s="77"/>
      <c r="E17" s="76"/>
      <c r="F17" s="77"/>
      <c r="G17" s="101"/>
      <c r="H17" s="102"/>
      <c r="I17" s="98"/>
      <c r="J17" s="74"/>
      <c r="K17" s="79"/>
      <c r="L17" s="77"/>
      <c r="M17" s="92"/>
      <c r="N17" s="106"/>
      <c r="O17" s="102"/>
      <c r="P17" s="98"/>
      <c r="Q17" s="26"/>
      <c r="R17" s="27"/>
    </row>
    <row r="18" spans="1:18" ht="15.75" customHeight="1" x14ac:dyDescent="0.25">
      <c r="A18" s="74">
        <f t="shared" ref="A18" si="2">A16+1</f>
        <v>4</v>
      </c>
      <c r="B18" s="79" t="s">
        <v>6</v>
      </c>
      <c r="C18" s="76"/>
      <c r="D18" s="77">
        <v>374700000</v>
      </c>
      <c r="E18" s="76"/>
      <c r="F18" s="77">
        <v>244445093.13999999</v>
      </c>
      <c r="G18" s="100">
        <v>0</v>
      </c>
      <c r="H18" s="102">
        <v>3575241.5100000002</v>
      </c>
      <c r="I18" s="98">
        <f>'FORMATO 2 '!F18:F19</f>
        <v>240869851.63</v>
      </c>
      <c r="J18" s="74">
        <f t="shared" ref="J18" si="3">J16+1</f>
        <v>22</v>
      </c>
      <c r="K18" s="79" t="s">
        <v>28</v>
      </c>
      <c r="L18" s="77">
        <v>1920000000</v>
      </c>
      <c r="M18" s="92">
        <v>1067984960.15</v>
      </c>
      <c r="N18" s="106">
        <v>0</v>
      </c>
      <c r="O18" s="102">
        <v>33446001.509999998</v>
      </c>
      <c r="P18" s="98">
        <f>'FORMATO 2 '!L18:L19</f>
        <v>1034538958.6400001</v>
      </c>
      <c r="Q18" s="26"/>
    </row>
    <row r="19" spans="1:18" ht="15.75" customHeight="1" x14ac:dyDescent="0.25">
      <c r="A19" s="74"/>
      <c r="B19" s="79"/>
      <c r="C19" s="76"/>
      <c r="D19" s="77"/>
      <c r="E19" s="76"/>
      <c r="F19" s="77"/>
      <c r="G19" s="101"/>
      <c r="H19" s="102"/>
      <c r="I19" s="98"/>
      <c r="J19" s="74"/>
      <c r="K19" s="79"/>
      <c r="L19" s="77"/>
      <c r="M19" s="92"/>
      <c r="N19" s="106"/>
      <c r="O19" s="102"/>
      <c r="P19" s="98"/>
      <c r="Q19" s="26"/>
      <c r="R19" s="27"/>
    </row>
    <row r="20" spans="1:18" ht="15.75" customHeight="1" x14ac:dyDescent="0.25">
      <c r="A20" s="74">
        <f t="shared" ref="A20" si="4">A18+1</f>
        <v>5</v>
      </c>
      <c r="B20" s="79" t="s">
        <v>6</v>
      </c>
      <c r="C20" s="76"/>
      <c r="D20" s="77">
        <v>153680955</v>
      </c>
      <c r="E20" s="76"/>
      <c r="F20" s="77">
        <v>137542447.36000001</v>
      </c>
      <c r="G20" s="100">
        <v>0</v>
      </c>
      <c r="H20" s="102">
        <v>437812.1</v>
      </c>
      <c r="I20" s="98">
        <f>'FORMATO 2 '!F20:F21</f>
        <v>137104635.25999999</v>
      </c>
      <c r="J20" s="74">
        <f t="shared" ref="J20" si="5">J18+1</f>
        <v>23</v>
      </c>
      <c r="K20" s="79" t="s">
        <v>28</v>
      </c>
      <c r="L20" s="77">
        <v>1444885373.0799999</v>
      </c>
      <c r="M20" s="92">
        <v>1346384693.48</v>
      </c>
      <c r="N20" s="106">
        <v>0</v>
      </c>
      <c r="O20" s="102">
        <v>5868401.5700000003</v>
      </c>
      <c r="P20" s="98">
        <f>'FORMATO 2 '!L20:L21</f>
        <v>1340516291.9100001</v>
      </c>
    </row>
    <row r="21" spans="1:18" ht="15.75" customHeight="1" x14ac:dyDescent="0.25">
      <c r="A21" s="74"/>
      <c r="B21" s="79"/>
      <c r="C21" s="76"/>
      <c r="D21" s="77"/>
      <c r="E21" s="76"/>
      <c r="F21" s="77"/>
      <c r="G21" s="101"/>
      <c r="H21" s="102"/>
      <c r="I21" s="98"/>
      <c r="J21" s="74"/>
      <c r="K21" s="79"/>
      <c r="L21" s="77"/>
      <c r="M21" s="92"/>
      <c r="N21" s="106"/>
      <c r="O21" s="102"/>
      <c r="P21" s="98"/>
      <c r="Q21" s="26"/>
      <c r="R21" s="27"/>
    </row>
    <row r="22" spans="1:18" ht="15.75" customHeight="1" x14ac:dyDescent="0.25">
      <c r="A22" s="74">
        <f t="shared" ref="A22" si="6">A20+1</f>
        <v>6</v>
      </c>
      <c r="B22" s="79" t="s">
        <v>8</v>
      </c>
      <c r="C22" s="76"/>
      <c r="D22" s="77">
        <v>2191682494.4400001</v>
      </c>
      <c r="E22" s="76"/>
      <c r="F22" s="77">
        <v>2078789733.9200001</v>
      </c>
      <c r="G22" s="100">
        <v>0</v>
      </c>
      <c r="H22" s="102">
        <v>8936164.6799999997</v>
      </c>
      <c r="I22" s="98">
        <f>'FORMATO 2 '!F22:F23</f>
        <v>2069853569.23</v>
      </c>
      <c r="J22" s="74">
        <f t="shared" ref="J22" si="7">J20+1</f>
        <v>24</v>
      </c>
      <c r="K22" s="79" t="s">
        <v>28</v>
      </c>
      <c r="L22" s="77">
        <v>1928217853.28</v>
      </c>
      <c r="M22" s="92">
        <v>1850681320.04</v>
      </c>
      <c r="N22" s="106">
        <v>0</v>
      </c>
      <c r="O22" s="102">
        <v>6220425.9699999997</v>
      </c>
      <c r="P22" s="98">
        <f>'FORMATO 2 '!L22:L23</f>
        <v>1844460894.0699999</v>
      </c>
    </row>
    <row r="23" spans="1:18" ht="15.75" customHeight="1" x14ac:dyDescent="0.25">
      <c r="A23" s="74"/>
      <c r="B23" s="79"/>
      <c r="C23" s="76"/>
      <c r="D23" s="77"/>
      <c r="E23" s="76"/>
      <c r="F23" s="77"/>
      <c r="G23" s="101"/>
      <c r="H23" s="102"/>
      <c r="I23" s="98"/>
      <c r="J23" s="74"/>
      <c r="K23" s="79"/>
      <c r="L23" s="77"/>
      <c r="M23" s="92"/>
      <c r="N23" s="106"/>
      <c r="O23" s="102"/>
      <c r="P23" s="98"/>
    </row>
    <row r="24" spans="1:18" ht="15.75" customHeight="1" x14ac:dyDescent="0.25">
      <c r="A24" s="74">
        <f t="shared" ref="A24" si="8">A22+1</f>
        <v>7</v>
      </c>
      <c r="B24" s="79" t="s">
        <v>6</v>
      </c>
      <c r="C24" s="76"/>
      <c r="D24" s="77">
        <v>249553564</v>
      </c>
      <c r="E24" s="76"/>
      <c r="F24" s="77">
        <v>211173258.41</v>
      </c>
      <c r="G24" s="100">
        <v>0</v>
      </c>
      <c r="H24" s="102">
        <v>672186.78</v>
      </c>
      <c r="I24" s="98">
        <f>'FORMATO 2 '!F24:F25</f>
        <v>210501071.63</v>
      </c>
      <c r="J24" s="74">
        <f t="shared" ref="J24" si="9">J22+1</f>
        <v>25</v>
      </c>
      <c r="K24" s="79" t="s">
        <v>28</v>
      </c>
      <c r="L24" s="77">
        <v>1000000000</v>
      </c>
      <c r="M24" s="92">
        <v>847372348.73000002</v>
      </c>
      <c r="N24" s="98">
        <v>0</v>
      </c>
      <c r="O24" s="129">
        <v>12461358.060000001</v>
      </c>
      <c r="P24" s="98">
        <f>'FORMATO 2 '!L24:L25</f>
        <v>834910990.66999996</v>
      </c>
    </row>
    <row r="25" spans="1:18" ht="15.75" customHeight="1" x14ac:dyDescent="0.25">
      <c r="A25" s="74"/>
      <c r="B25" s="79"/>
      <c r="C25" s="76"/>
      <c r="D25" s="77"/>
      <c r="E25" s="76"/>
      <c r="F25" s="77"/>
      <c r="G25" s="101"/>
      <c r="H25" s="102"/>
      <c r="I25" s="98"/>
      <c r="J25" s="74"/>
      <c r="K25" s="79"/>
      <c r="L25" s="77"/>
      <c r="M25" s="92"/>
      <c r="N25" s="98"/>
      <c r="O25" s="129"/>
      <c r="P25" s="98"/>
    </row>
    <row r="26" spans="1:18" ht="15.75" customHeight="1" x14ac:dyDescent="0.25">
      <c r="A26" s="74">
        <f t="shared" ref="A26" si="10">A24+1</f>
        <v>8</v>
      </c>
      <c r="B26" s="79" t="s">
        <v>8</v>
      </c>
      <c r="C26" s="76"/>
      <c r="D26" s="82">
        <v>490326868.06999999</v>
      </c>
      <c r="E26" s="76"/>
      <c r="F26" s="77">
        <v>465199204.74000001</v>
      </c>
      <c r="G26" s="100">
        <v>0</v>
      </c>
      <c r="H26" s="102">
        <v>1999767.7599999998</v>
      </c>
      <c r="I26" s="98">
        <f>'FORMATO 2 '!F26:F27</f>
        <v>463199436.98000002</v>
      </c>
      <c r="J26" s="74">
        <f t="shared" ref="J26" si="11">J24+1</f>
        <v>26</v>
      </c>
      <c r="K26" s="79" t="s">
        <v>103</v>
      </c>
      <c r="L26" s="77">
        <v>1000000000</v>
      </c>
      <c r="M26" s="98">
        <v>995600150</v>
      </c>
      <c r="N26" s="98">
        <v>0</v>
      </c>
      <c r="O26" s="106">
        <f>'FORMATO 6 '!$H$63</f>
        <v>0</v>
      </c>
      <c r="P26" s="98">
        <f>'FORMATO 2 '!L26:L27</f>
        <v>995600150</v>
      </c>
    </row>
    <row r="27" spans="1:18" ht="15.75" customHeight="1" x14ac:dyDescent="0.25">
      <c r="A27" s="74"/>
      <c r="B27" s="79"/>
      <c r="C27" s="76"/>
      <c r="D27" s="82"/>
      <c r="E27" s="76"/>
      <c r="F27" s="77"/>
      <c r="G27" s="101"/>
      <c r="H27" s="102"/>
      <c r="I27" s="98"/>
      <c r="J27" s="74"/>
      <c r="K27" s="79"/>
      <c r="L27" s="77"/>
      <c r="M27" s="98"/>
      <c r="N27" s="98"/>
      <c r="O27" s="106"/>
      <c r="P27" s="98"/>
    </row>
    <row r="28" spans="1:18" ht="15" customHeight="1" x14ac:dyDescent="0.25">
      <c r="A28" s="74">
        <f t="shared" ref="A28" si="12">A26+1</f>
        <v>9</v>
      </c>
      <c r="B28" s="75" t="s">
        <v>6</v>
      </c>
      <c r="C28" s="76"/>
      <c r="D28" s="91">
        <v>957755570.35000002</v>
      </c>
      <c r="E28" s="76"/>
      <c r="F28" s="77">
        <v>858449747.94000006</v>
      </c>
      <c r="G28" s="100">
        <v>0</v>
      </c>
      <c r="H28" s="102">
        <v>2732536.29</v>
      </c>
      <c r="I28" s="98">
        <f>'FORMATO 2 '!F28:F29</f>
        <v>855717211.64999998</v>
      </c>
      <c r="J28" s="74">
        <f t="shared" ref="J28" si="13">J26+1</f>
        <v>27</v>
      </c>
      <c r="K28" s="79" t="s">
        <v>103</v>
      </c>
      <c r="L28" s="82">
        <v>300000000</v>
      </c>
      <c r="M28" s="98">
        <v>300000000</v>
      </c>
      <c r="N28" s="98">
        <v>0</v>
      </c>
      <c r="O28" s="106">
        <f>'FORMATO 6 '!$H$65</f>
        <v>0</v>
      </c>
      <c r="P28" s="98">
        <f>'FORMATO 2 '!L28:L29</f>
        <v>300000000</v>
      </c>
    </row>
    <row r="29" spans="1:18" ht="15" customHeight="1" x14ac:dyDescent="0.25">
      <c r="A29" s="74"/>
      <c r="B29" s="75"/>
      <c r="C29" s="76"/>
      <c r="D29" s="91"/>
      <c r="E29" s="76"/>
      <c r="F29" s="77"/>
      <c r="G29" s="101"/>
      <c r="H29" s="102"/>
      <c r="I29" s="98"/>
      <c r="J29" s="74"/>
      <c r="K29" s="79"/>
      <c r="L29" s="82"/>
      <c r="M29" s="98"/>
      <c r="N29" s="98"/>
      <c r="O29" s="106"/>
      <c r="P29" s="98"/>
    </row>
    <row r="30" spans="1:18" ht="15.75" customHeight="1" x14ac:dyDescent="0.25">
      <c r="A30" s="74">
        <f t="shared" ref="A30" si="14">A28+1</f>
        <v>10</v>
      </c>
      <c r="B30" s="75" t="s">
        <v>9</v>
      </c>
      <c r="C30" s="76"/>
      <c r="D30" s="77">
        <v>100000000</v>
      </c>
      <c r="E30" s="76"/>
      <c r="F30" s="77">
        <v>19444445.2240742</v>
      </c>
      <c r="G30" s="100">
        <v>0</v>
      </c>
      <c r="H30" s="102">
        <v>2777777.7600000002</v>
      </c>
      <c r="I30" s="98">
        <f>'FORMATO 2 '!F30:F31</f>
        <v>16666667.4640742</v>
      </c>
      <c r="J30" s="74">
        <f t="shared" ref="J30" si="15">J28+1</f>
        <v>28</v>
      </c>
      <c r="K30" s="79" t="s">
        <v>103</v>
      </c>
      <c r="L30" s="91">
        <v>299888355</v>
      </c>
      <c r="M30" s="98">
        <v>299888355</v>
      </c>
      <c r="N30" s="98">
        <v>0</v>
      </c>
      <c r="O30" s="106">
        <f>'FORMATO 6 '!$H$67</f>
        <v>0</v>
      </c>
      <c r="P30" s="98">
        <f>'FORMATO 2 '!L30:L31</f>
        <v>299888355</v>
      </c>
    </row>
    <row r="31" spans="1:18" ht="15.75" customHeight="1" x14ac:dyDescent="0.25">
      <c r="A31" s="74"/>
      <c r="B31" s="75"/>
      <c r="C31" s="76"/>
      <c r="D31" s="77"/>
      <c r="E31" s="76"/>
      <c r="F31" s="77"/>
      <c r="G31" s="101"/>
      <c r="H31" s="102"/>
      <c r="I31" s="98"/>
      <c r="J31" s="74"/>
      <c r="K31" s="79"/>
      <c r="L31" s="91"/>
      <c r="M31" s="98"/>
      <c r="N31" s="98"/>
      <c r="O31" s="106"/>
      <c r="P31" s="98"/>
    </row>
    <row r="32" spans="1:18" ht="15" customHeight="1" x14ac:dyDescent="0.25">
      <c r="A32" s="74">
        <f t="shared" ref="A32" si="16">A30+1</f>
        <v>11</v>
      </c>
      <c r="B32" s="75" t="s">
        <v>10</v>
      </c>
      <c r="C32" s="76"/>
      <c r="D32" s="77">
        <v>500000000</v>
      </c>
      <c r="E32" s="76"/>
      <c r="F32" s="77">
        <v>465966933.30000001</v>
      </c>
      <c r="G32" s="100">
        <v>0</v>
      </c>
      <c r="H32" s="102">
        <v>1483222.02</v>
      </c>
      <c r="I32" s="98">
        <f>'FORMATO 2 '!F32:F33</f>
        <v>464483711.27999997</v>
      </c>
      <c r="J32" s="74">
        <f t="shared" ref="J32:J40" si="17">J30+1</f>
        <v>29</v>
      </c>
      <c r="K32" s="79" t="s">
        <v>103</v>
      </c>
      <c r="L32" s="77">
        <v>223786059</v>
      </c>
      <c r="M32" s="98">
        <v>211994864</v>
      </c>
      <c r="N32" s="98">
        <v>0</v>
      </c>
      <c r="O32" s="106">
        <f>'FORMATO 6 '!$H$69</f>
        <v>0</v>
      </c>
      <c r="P32" s="98">
        <f>'FORMATO 2 '!L32:L33</f>
        <v>211994864</v>
      </c>
    </row>
    <row r="33" spans="1:16" ht="15" customHeight="1" x14ac:dyDescent="0.25">
      <c r="A33" s="74"/>
      <c r="B33" s="75"/>
      <c r="C33" s="76"/>
      <c r="D33" s="77"/>
      <c r="E33" s="76"/>
      <c r="F33" s="77"/>
      <c r="G33" s="101"/>
      <c r="H33" s="102"/>
      <c r="I33" s="98"/>
      <c r="J33" s="74"/>
      <c r="K33" s="79"/>
      <c r="L33" s="77"/>
      <c r="M33" s="98"/>
      <c r="N33" s="98"/>
      <c r="O33" s="106"/>
      <c r="P33" s="98"/>
    </row>
    <row r="34" spans="1:16" ht="15" customHeight="1" x14ac:dyDescent="0.25">
      <c r="A34" s="74">
        <f t="shared" ref="A34" si="18">A32+1</f>
        <v>12</v>
      </c>
      <c r="B34" s="75" t="s">
        <v>6</v>
      </c>
      <c r="C34" s="76"/>
      <c r="D34" s="77">
        <v>1400000000</v>
      </c>
      <c r="E34" s="76"/>
      <c r="F34" s="77">
        <v>1342565846.8399999</v>
      </c>
      <c r="G34" s="100">
        <v>0</v>
      </c>
      <c r="H34" s="102">
        <v>4273528.9800000004</v>
      </c>
      <c r="I34" s="98">
        <f>'FORMATO 2 '!F34:F35</f>
        <v>1338292317.8600001</v>
      </c>
      <c r="J34" s="74">
        <f t="shared" si="17"/>
        <v>30</v>
      </c>
      <c r="K34" s="79" t="s">
        <v>103</v>
      </c>
      <c r="L34" s="77">
        <v>500379494</v>
      </c>
      <c r="M34" s="98">
        <v>500379494</v>
      </c>
      <c r="N34" s="98">
        <v>0</v>
      </c>
      <c r="O34" s="106">
        <f>'FORMATO 6 '!$H$71</f>
        <v>0</v>
      </c>
      <c r="P34" s="98">
        <f>'FORMATO 2 '!L34:L35</f>
        <v>500379494</v>
      </c>
    </row>
    <row r="35" spans="1:16" ht="15" customHeight="1" x14ac:dyDescent="0.25">
      <c r="A35" s="74"/>
      <c r="B35" s="75"/>
      <c r="C35" s="76"/>
      <c r="D35" s="77"/>
      <c r="E35" s="76"/>
      <c r="F35" s="77"/>
      <c r="G35" s="101"/>
      <c r="H35" s="102"/>
      <c r="I35" s="98"/>
      <c r="J35" s="74"/>
      <c r="K35" s="79"/>
      <c r="L35" s="77"/>
      <c r="M35" s="98"/>
      <c r="N35" s="98"/>
      <c r="O35" s="106"/>
      <c r="P35" s="98"/>
    </row>
    <row r="36" spans="1:16" ht="15" customHeight="1" x14ac:dyDescent="0.25">
      <c r="A36" s="74">
        <f t="shared" ref="A36" si="19">A34+1</f>
        <v>13</v>
      </c>
      <c r="B36" s="75" t="s">
        <v>6</v>
      </c>
      <c r="C36" s="76"/>
      <c r="D36" s="77">
        <v>610000000</v>
      </c>
      <c r="E36" s="76"/>
      <c r="F36" s="77">
        <v>600822091.46000004</v>
      </c>
      <c r="G36" s="100">
        <v>0</v>
      </c>
      <c r="H36" s="102">
        <v>1914122.25</v>
      </c>
      <c r="I36" s="98">
        <f>'FORMATO 2 '!F36:F37</f>
        <v>598907969.21000004</v>
      </c>
      <c r="J36" s="74">
        <f t="shared" si="17"/>
        <v>31</v>
      </c>
      <c r="K36" s="79" t="s">
        <v>103</v>
      </c>
      <c r="L36" s="77">
        <v>86788886</v>
      </c>
      <c r="M36" s="98">
        <v>86788886</v>
      </c>
      <c r="N36" s="98">
        <v>0</v>
      </c>
      <c r="O36" s="106">
        <f>'FORMATO 6 '!$H$73</f>
        <v>0</v>
      </c>
      <c r="P36" s="98">
        <f>'FORMATO 2 '!L36:L37</f>
        <v>86788886</v>
      </c>
    </row>
    <row r="37" spans="1:16" ht="15" customHeight="1" x14ac:dyDescent="0.25">
      <c r="A37" s="74"/>
      <c r="B37" s="75"/>
      <c r="C37" s="76"/>
      <c r="D37" s="77"/>
      <c r="E37" s="76"/>
      <c r="F37" s="77"/>
      <c r="G37" s="101"/>
      <c r="H37" s="102"/>
      <c r="I37" s="98"/>
      <c r="J37" s="74"/>
      <c r="K37" s="79"/>
      <c r="L37" s="77"/>
      <c r="M37" s="98"/>
      <c r="N37" s="98"/>
      <c r="O37" s="106"/>
      <c r="P37" s="98"/>
    </row>
    <row r="38" spans="1:16" ht="15" customHeight="1" x14ac:dyDescent="0.25">
      <c r="A38" s="74">
        <f t="shared" ref="A38:A46" si="20">A36+1</f>
        <v>14</v>
      </c>
      <c r="B38" s="75" t="s">
        <v>80</v>
      </c>
      <c r="C38" s="76"/>
      <c r="D38" s="77">
        <v>535000000</v>
      </c>
      <c r="E38" s="76"/>
      <c r="F38" s="77">
        <v>507754629.64999998</v>
      </c>
      <c r="G38" s="100">
        <v>0</v>
      </c>
      <c r="H38" s="129">
        <v>7430555.5500000007</v>
      </c>
      <c r="I38" s="98">
        <f>'FORMATO 2 '!F38:F39</f>
        <v>500324074.10000002</v>
      </c>
      <c r="J38" s="74">
        <f t="shared" si="17"/>
        <v>32</v>
      </c>
      <c r="K38" s="79" t="s">
        <v>103</v>
      </c>
      <c r="L38" s="77">
        <v>56998668</v>
      </c>
      <c r="M38" s="98">
        <v>56000000</v>
      </c>
      <c r="N38" s="98">
        <v>0</v>
      </c>
      <c r="O38" s="106">
        <f>'FORMATO 6 '!$H$75</f>
        <v>0</v>
      </c>
      <c r="P38" s="98">
        <f>'FORMATO 2 '!L38:L39</f>
        <v>56000000</v>
      </c>
    </row>
    <row r="39" spans="1:16" ht="15" customHeight="1" x14ac:dyDescent="0.25">
      <c r="A39" s="74"/>
      <c r="B39" s="75"/>
      <c r="C39" s="76"/>
      <c r="D39" s="77"/>
      <c r="E39" s="76"/>
      <c r="F39" s="77"/>
      <c r="G39" s="101"/>
      <c r="H39" s="129"/>
      <c r="I39" s="98"/>
      <c r="J39" s="74"/>
      <c r="K39" s="79"/>
      <c r="L39" s="77"/>
      <c r="M39" s="98"/>
      <c r="N39" s="98"/>
      <c r="O39" s="106"/>
      <c r="P39" s="98"/>
    </row>
    <row r="40" spans="1:16" ht="15" customHeight="1" x14ac:dyDescent="0.25">
      <c r="A40" s="74">
        <f t="shared" si="20"/>
        <v>15</v>
      </c>
      <c r="B40" s="75" t="s">
        <v>8</v>
      </c>
      <c r="C40" s="76"/>
      <c r="D40" s="77">
        <v>735000000</v>
      </c>
      <c r="E40" s="76"/>
      <c r="F40" s="77">
        <v>729381382.22000003</v>
      </c>
      <c r="G40" s="100">
        <v>0</v>
      </c>
      <c r="H40" s="129">
        <v>2230940.2400000002</v>
      </c>
      <c r="I40" s="98">
        <f>'FORMATO 2 '!F40:F41</f>
        <v>727150441.98000002</v>
      </c>
      <c r="J40" s="74">
        <f t="shared" si="17"/>
        <v>33</v>
      </c>
      <c r="K40" s="79" t="s">
        <v>28</v>
      </c>
      <c r="L40" s="98">
        <v>420000000</v>
      </c>
      <c r="M40" s="98">
        <v>417900655</v>
      </c>
      <c r="N40" s="98">
        <v>0</v>
      </c>
      <c r="O40" s="129">
        <v>1227844</v>
      </c>
      <c r="P40" s="98">
        <f>'FORMATO 2 '!L40:L41</f>
        <v>416672811</v>
      </c>
    </row>
    <row r="41" spans="1:16" ht="15" customHeight="1" x14ac:dyDescent="0.25">
      <c r="A41" s="74"/>
      <c r="B41" s="75"/>
      <c r="C41" s="76"/>
      <c r="D41" s="77"/>
      <c r="E41" s="76"/>
      <c r="F41" s="77"/>
      <c r="G41" s="101"/>
      <c r="H41" s="129"/>
      <c r="I41" s="98"/>
      <c r="J41" s="74"/>
      <c r="K41" s="79"/>
      <c r="L41" s="98"/>
      <c r="M41" s="98"/>
      <c r="N41" s="98"/>
      <c r="O41" s="129"/>
      <c r="P41" s="98"/>
    </row>
    <row r="42" spans="1:16" ht="15" customHeight="1" x14ac:dyDescent="0.25">
      <c r="A42" s="74">
        <f t="shared" si="20"/>
        <v>16</v>
      </c>
      <c r="B42" s="75" t="s">
        <v>6</v>
      </c>
      <c r="C42" s="76"/>
      <c r="D42" s="77">
        <v>500000000</v>
      </c>
      <c r="E42" s="76"/>
      <c r="F42" s="77">
        <v>396750594</v>
      </c>
      <c r="G42" s="100">
        <v>0</v>
      </c>
      <c r="H42" s="129">
        <v>1180585</v>
      </c>
      <c r="I42" s="98">
        <f>'FORMATO 2 '!F42:F43</f>
        <v>395570009</v>
      </c>
      <c r="J42" s="21"/>
      <c r="M42" s="27"/>
      <c r="N42" s="27"/>
      <c r="O42" s="27"/>
      <c r="P42" s="27"/>
    </row>
    <row r="43" spans="1:16" ht="15" customHeight="1" x14ac:dyDescent="0.25">
      <c r="A43" s="74"/>
      <c r="B43" s="75"/>
      <c r="C43" s="76"/>
      <c r="D43" s="77"/>
      <c r="E43" s="76"/>
      <c r="F43" s="77"/>
      <c r="G43" s="101"/>
      <c r="H43" s="129"/>
      <c r="I43" s="98"/>
      <c r="J43" s="21"/>
    </row>
    <row r="44" spans="1:16" ht="15" customHeight="1" x14ac:dyDescent="0.25">
      <c r="A44" s="74">
        <f t="shared" si="20"/>
        <v>17</v>
      </c>
      <c r="B44" s="75" t="s">
        <v>80</v>
      </c>
      <c r="C44" s="76"/>
      <c r="D44" s="77">
        <v>1312000000</v>
      </c>
      <c r="E44" s="76"/>
      <c r="F44" s="77">
        <v>1296402333.3399999</v>
      </c>
      <c r="G44" s="100">
        <v>0</v>
      </c>
      <c r="H44" s="129">
        <v>4357408.62</v>
      </c>
      <c r="I44" s="98">
        <f>'FORMATO 2 '!F44:F45</f>
        <v>1292044924.72</v>
      </c>
      <c r="J44" s="57"/>
    </row>
    <row r="45" spans="1:16" ht="15" customHeight="1" x14ac:dyDescent="0.25">
      <c r="A45" s="74"/>
      <c r="B45" s="75"/>
      <c r="C45" s="76"/>
      <c r="D45" s="77"/>
      <c r="E45" s="76"/>
      <c r="F45" s="77"/>
      <c r="G45" s="101"/>
      <c r="H45" s="129"/>
      <c r="I45" s="98"/>
      <c r="J45" s="57"/>
    </row>
    <row r="46" spans="1:16" ht="15" customHeight="1" x14ac:dyDescent="0.25">
      <c r="A46" s="74">
        <f t="shared" si="20"/>
        <v>18</v>
      </c>
      <c r="B46" s="75" t="s">
        <v>104</v>
      </c>
      <c r="C46" s="76"/>
      <c r="D46" s="77">
        <v>800000000</v>
      </c>
      <c r="E46" s="76"/>
      <c r="F46" s="100">
        <v>364802660.27999997</v>
      </c>
      <c r="G46" s="100">
        <v>0</v>
      </c>
      <c r="H46" s="108">
        <v>216000000</v>
      </c>
      <c r="I46" s="98">
        <f>'FORMATO 2 '!F46:F47</f>
        <v>148802660.27999997</v>
      </c>
      <c r="J46" s="57"/>
    </row>
    <row r="47" spans="1:16" ht="15" customHeight="1" x14ac:dyDescent="0.25">
      <c r="A47" s="74"/>
      <c r="B47" s="75"/>
      <c r="C47" s="76"/>
      <c r="D47" s="77"/>
      <c r="E47" s="76"/>
      <c r="F47" s="101"/>
      <c r="G47" s="101"/>
      <c r="H47" s="108"/>
      <c r="I47" s="98"/>
      <c r="J47" s="57"/>
    </row>
    <row r="48" spans="1:16" ht="15" customHeight="1" x14ac:dyDescent="0.25">
      <c r="H48" s="27"/>
      <c r="J48" s="76"/>
    </row>
    <row r="49" spans="1:16" ht="15" customHeight="1" x14ac:dyDescent="0.25">
      <c r="A49" s="67" t="s">
        <v>50</v>
      </c>
      <c r="B49" s="67"/>
      <c r="C49" s="67"/>
      <c r="D49" s="67"/>
      <c r="E49" s="103">
        <f>SUM(I12:I47)</f>
        <v>10533245165.944075</v>
      </c>
      <c r="F49" s="103"/>
      <c r="G49" s="103"/>
      <c r="H49" s="103"/>
      <c r="I49" s="103"/>
      <c r="J49" s="76"/>
      <c r="K49" s="104" t="s">
        <v>51</v>
      </c>
      <c r="L49" s="104"/>
      <c r="M49" s="93">
        <f>SUM(P12:P48)-P26-P28-P30-P32-P34-P36-P38</f>
        <v>6691577350.1899986</v>
      </c>
      <c r="N49" s="93"/>
      <c r="O49" s="93"/>
      <c r="P49" s="93"/>
    </row>
    <row r="50" spans="1:16" ht="15" customHeight="1" x14ac:dyDescent="0.25">
      <c r="A50" s="67"/>
      <c r="B50" s="67"/>
      <c r="C50" s="67"/>
      <c r="D50" s="67"/>
      <c r="E50" s="103"/>
      <c r="F50" s="103"/>
      <c r="G50" s="103"/>
      <c r="H50" s="103"/>
      <c r="I50" s="103"/>
      <c r="J50" s="76"/>
      <c r="K50" s="104"/>
      <c r="L50" s="104"/>
      <c r="M50" s="93"/>
      <c r="N50" s="93"/>
      <c r="O50" s="93"/>
      <c r="P50" s="93"/>
    </row>
    <row r="51" spans="1:16" ht="15" customHeight="1" x14ac:dyDescent="0.25">
      <c r="A51" s="10"/>
      <c r="B51" s="10"/>
      <c r="C51" s="10"/>
      <c r="D51" s="10"/>
      <c r="E51" s="10"/>
      <c r="F51" s="10"/>
      <c r="G51" s="10"/>
      <c r="H51" s="10"/>
      <c r="I51" s="10"/>
      <c r="J51" s="76"/>
    </row>
    <row r="52" spans="1:16" ht="15" customHeight="1" x14ac:dyDescent="0.25">
      <c r="A52" s="66" t="s">
        <v>52</v>
      </c>
      <c r="B52" s="66"/>
      <c r="C52" s="66"/>
      <c r="D52" s="66"/>
      <c r="E52" s="66"/>
      <c r="F52" s="66"/>
      <c r="G52" s="66"/>
      <c r="H52" s="66"/>
      <c r="I52" s="66"/>
      <c r="J52" s="66"/>
      <c r="K52" s="66"/>
      <c r="L52" s="66"/>
      <c r="M52" s="105">
        <f>E49+M49</f>
        <v>17224822516.134071</v>
      </c>
      <c r="N52" s="105"/>
      <c r="O52" s="105"/>
      <c r="P52" s="105"/>
    </row>
    <row r="53" spans="1:16" ht="15" customHeight="1" x14ac:dyDescent="0.25">
      <c r="A53" s="66"/>
      <c r="B53" s="66"/>
      <c r="C53" s="66"/>
      <c r="D53" s="66"/>
      <c r="E53" s="66"/>
      <c r="F53" s="66"/>
      <c r="G53" s="66"/>
      <c r="H53" s="66"/>
      <c r="I53" s="66"/>
      <c r="J53" s="66"/>
      <c r="K53" s="66"/>
      <c r="L53" s="66"/>
      <c r="M53" s="105"/>
      <c r="N53" s="105"/>
      <c r="O53" s="105"/>
      <c r="P53" s="105"/>
    </row>
    <row r="54" spans="1:16" x14ac:dyDescent="0.25">
      <c r="A54" s="62" t="s">
        <v>99</v>
      </c>
      <c r="B54" s="8"/>
      <c r="C54" s="8"/>
      <c r="D54" s="8"/>
      <c r="E54" s="8"/>
      <c r="F54" s="8"/>
      <c r="G54" s="8"/>
    </row>
    <row r="55" spans="1:16" x14ac:dyDescent="0.25">
      <c r="A55" s="62" t="s">
        <v>100</v>
      </c>
      <c r="B55" s="8"/>
      <c r="C55" s="8"/>
      <c r="D55" s="8"/>
      <c r="E55" s="8"/>
      <c r="F55" s="8"/>
      <c r="G55" s="8"/>
    </row>
    <row r="56" spans="1:16" x14ac:dyDescent="0.25">
      <c r="F56" s="27"/>
    </row>
    <row r="57" spans="1:16" x14ac:dyDescent="0.25">
      <c r="F57" s="27"/>
    </row>
    <row r="58" spans="1:16" x14ac:dyDescent="0.25">
      <c r="F58" s="27"/>
    </row>
  </sheetData>
  <mergeCells count="274">
    <mergeCell ref="J48:J49"/>
    <mergeCell ref="J50:J51"/>
    <mergeCell ref="P24:P25"/>
    <mergeCell ref="P26:P27"/>
    <mergeCell ref="P28:P29"/>
    <mergeCell ref="P30:P31"/>
    <mergeCell ref="P32:P33"/>
    <mergeCell ref="M49:P50"/>
    <mergeCell ref="O28:O29"/>
    <mergeCell ref="O30:O31"/>
    <mergeCell ref="O32:O33"/>
    <mergeCell ref="N24:N25"/>
    <mergeCell ref="N26:N27"/>
    <mergeCell ref="N28:N29"/>
    <mergeCell ref="N30:N31"/>
    <mergeCell ref="N32:N33"/>
    <mergeCell ref="K32:K33"/>
    <mergeCell ref="L32:L33"/>
    <mergeCell ref="M30:M31"/>
    <mergeCell ref="L36:L37"/>
    <mergeCell ref="L30:L31"/>
    <mergeCell ref="M28:M29"/>
    <mergeCell ref="M36:M37"/>
    <mergeCell ref="N34:N35"/>
    <mergeCell ref="N36:N37"/>
    <mergeCell ref="O34:O35"/>
    <mergeCell ref="O36:O37"/>
    <mergeCell ref="P34:P35"/>
    <mergeCell ref="P36:P37"/>
    <mergeCell ref="M34:M35"/>
    <mergeCell ref="P12:P13"/>
    <mergeCell ref="P14:P15"/>
    <mergeCell ref="P16:P17"/>
    <mergeCell ref="P18:P19"/>
    <mergeCell ref="P20:P21"/>
    <mergeCell ref="P22:P23"/>
    <mergeCell ref="O22:O23"/>
    <mergeCell ref="O24:O25"/>
    <mergeCell ref="O26:O27"/>
    <mergeCell ref="O12:O13"/>
    <mergeCell ref="O14:O15"/>
    <mergeCell ref="O16:O17"/>
    <mergeCell ref="O18:O19"/>
    <mergeCell ref="O20:O21"/>
    <mergeCell ref="M24:M25"/>
    <mergeCell ref="M20:M21"/>
    <mergeCell ref="N22:N23"/>
    <mergeCell ref="N12:N13"/>
    <mergeCell ref="N14:N15"/>
    <mergeCell ref="N16:N17"/>
    <mergeCell ref="N18:N19"/>
    <mergeCell ref="K12:K13"/>
    <mergeCell ref="L12:L13"/>
    <mergeCell ref="M12:M13"/>
    <mergeCell ref="M18:M19"/>
    <mergeCell ref="M14:M15"/>
    <mergeCell ref="N20:N21"/>
    <mergeCell ref="K18:K19"/>
    <mergeCell ref="L18:L19"/>
    <mergeCell ref="L26:L27"/>
    <mergeCell ref="K16:K17"/>
    <mergeCell ref="I14:I15"/>
    <mergeCell ref="L22:L23"/>
    <mergeCell ref="M22:M23"/>
    <mergeCell ref="K22:K23"/>
    <mergeCell ref="J14:J15"/>
    <mergeCell ref="K14:K15"/>
    <mergeCell ref="L14:L15"/>
    <mergeCell ref="I20:I21"/>
    <mergeCell ref="J20:J21"/>
    <mergeCell ref="K20:K21"/>
    <mergeCell ref="L20:L21"/>
    <mergeCell ref="M16:M17"/>
    <mergeCell ref="M26:M27"/>
    <mergeCell ref="L16:L17"/>
    <mergeCell ref="K24:K25"/>
    <mergeCell ref="L24:L25"/>
    <mergeCell ref="E49:I50"/>
    <mergeCell ref="K49:L50"/>
    <mergeCell ref="M52:P53"/>
    <mergeCell ref="A38:A39"/>
    <mergeCell ref="A40:A41"/>
    <mergeCell ref="A42:A43"/>
    <mergeCell ref="B38:B39"/>
    <mergeCell ref="B40:B41"/>
    <mergeCell ref="C38:C39"/>
    <mergeCell ref="D38:D39"/>
    <mergeCell ref="D40:D41"/>
    <mergeCell ref="E38:E39"/>
    <mergeCell ref="E40:E41"/>
    <mergeCell ref="F38:F39"/>
    <mergeCell ref="M38:M39"/>
    <mergeCell ref="N38:N39"/>
    <mergeCell ref="O38:O39"/>
    <mergeCell ref="P38:P39"/>
    <mergeCell ref="K40:K41"/>
    <mergeCell ref="L40:L41"/>
    <mergeCell ref="M40:M41"/>
    <mergeCell ref="N40:N41"/>
    <mergeCell ref="O40:O41"/>
    <mergeCell ref="P40:P41"/>
    <mergeCell ref="M32:M33"/>
    <mergeCell ref="A34:A35"/>
    <mergeCell ref="B34:B35"/>
    <mergeCell ref="C34:C35"/>
    <mergeCell ref="D34:D35"/>
    <mergeCell ref="E34:E35"/>
    <mergeCell ref="I34:I35"/>
    <mergeCell ref="J34:J35"/>
    <mergeCell ref="I32:I33"/>
    <mergeCell ref="J32:J33"/>
    <mergeCell ref="K34:K35"/>
    <mergeCell ref="L34:L35"/>
    <mergeCell ref="A32:A33"/>
    <mergeCell ref="B32:B33"/>
    <mergeCell ref="C32:C33"/>
    <mergeCell ref="D32:D33"/>
    <mergeCell ref="E32:E33"/>
    <mergeCell ref="J26:J27"/>
    <mergeCell ref="K28:K29"/>
    <mergeCell ref="A36:A37"/>
    <mergeCell ref="B36:B37"/>
    <mergeCell ref="C36:C37"/>
    <mergeCell ref="D36:D37"/>
    <mergeCell ref="E36:E37"/>
    <mergeCell ref="I36:I37"/>
    <mergeCell ref="H36:H37"/>
    <mergeCell ref="K26:K27"/>
    <mergeCell ref="L28:L29"/>
    <mergeCell ref="A26:A27"/>
    <mergeCell ref="B26:B27"/>
    <mergeCell ref="C26:C27"/>
    <mergeCell ref="D26:D27"/>
    <mergeCell ref="G28:G29"/>
    <mergeCell ref="G30:G31"/>
    <mergeCell ref="H26:H27"/>
    <mergeCell ref="H28:H29"/>
    <mergeCell ref="E26:E27"/>
    <mergeCell ref="F26:F27"/>
    <mergeCell ref="G26:G27"/>
    <mergeCell ref="F28:F29"/>
    <mergeCell ref="F30:F31"/>
    <mergeCell ref="H30:H31"/>
    <mergeCell ref="A28:A29"/>
    <mergeCell ref="B28:B29"/>
    <mergeCell ref="C28:C29"/>
    <mergeCell ref="D28:D29"/>
    <mergeCell ref="E28:E29"/>
    <mergeCell ref="I28:I29"/>
    <mergeCell ref="J28:J29"/>
    <mergeCell ref="K30:K31"/>
    <mergeCell ref="I26:I27"/>
    <mergeCell ref="A22:A23"/>
    <mergeCell ref="B22:B23"/>
    <mergeCell ref="C22:C23"/>
    <mergeCell ref="D22:D23"/>
    <mergeCell ref="E22:E23"/>
    <mergeCell ref="I22:I23"/>
    <mergeCell ref="J22:J23"/>
    <mergeCell ref="A30:A31"/>
    <mergeCell ref="B30:B31"/>
    <mergeCell ref="C30:C31"/>
    <mergeCell ref="D30:D31"/>
    <mergeCell ref="E30:E31"/>
    <mergeCell ref="I30:I31"/>
    <mergeCell ref="J30:J31"/>
    <mergeCell ref="F22:F23"/>
    <mergeCell ref="F24:F25"/>
    <mergeCell ref="G22:G23"/>
    <mergeCell ref="G24:G25"/>
    <mergeCell ref="H22:H23"/>
    <mergeCell ref="H24:H25"/>
    <mergeCell ref="A24:A25"/>
    <mergeCell ref="B24:B25"/>
    <mergeCell ref="C24:C25"/>
    <mergeCell ref="D24:D25"/>
    <mergeCell ref="J8:J11"/>
    <mergeCell ref="A12:A13"/>
    <mergeCell ref="B12:B13"/>
    <mergeCell ref="C12:C13"/>
    <mergeCell ref="D12:D13"/>
    <mergeCell ref="E12:E13"/>
    <mergeCell ref="I12:I13"/>
    <mergeCell ref="J12:J13"/>
    <mergeCell ref="F12:F13"/>
    <mergeCell ref="G12:G13"/>
    <mergeCell ref="H12:H13"/>
    <mergeCell ref="B18:B19"/>
    <mergeCell ref="C18:C19"/>
    <mergeCell ref="D18:D19"/>
    <mergeCell ref="E18:E19"/>
    <mergeCell ref="I18:I19"/>
    <mergeCell ref="J18:J19"/>
    <mergeCell ref="A16:A17"/>
    <mergeCell ref="B16:B17"/>
    <mergeCell ref="C16:C17"/>
    <mergeCell ref="D16:D17"/>
    <mergeCell ref="E16:E17"/>
    <mergeCell ref="I16:I17"/>
    <mergeCell ref="J16:J17"/>
    <mergeCell ref="F16:F17"/>
    <mergeCell ref="F18:F19"/>
    <mergeCell ref="E24:E25"/>
    <mergeCell ref="I24:I25"/>
    <mergeCell ref="J24:J25"/>
    <mergeCell ref="A14:A15"/>
    <mergeCell ref="B14:B15"/>
    <mergeCell ref="C14:C15"/>
    <mergeCell ref="D14:D15"/>
    <mergeCell ref="E14:E15"/>
    <mergeCell ref="F14:F15"/>
    <mergeCell ref="H14:H15"/>
    <mergeCell ref="A20:A21"/>
    <mergeCell ref="B20:B21"/>
    <mergeCell ref="C20:C21"/>
    <mergeCell ref="D20:D21"/>
    <mergeCell ref="E20:E21"/>
    <mergeCell ref="F20:F21"/>
    <mergeCell ref="G14:G15"/>
    <mergeCell ref="G16:G17"/>
    <mergeCell ref="G18:G19"/>
    <mergeCell ref="G20:G21"/>
    <mergeCell ref="H16:H17"/>
    <mergeCell ref="H18:H19"/>
    <mergeCell ref="H20:H21"/>
    <mergeCell ref="A18:A19"/>
    <mergeCell ref="L38:L39"/>
    <mergeCell ref="G32:G33"/>
    <mergeCell ref="G34:G35"/>
    <mergeCell ref="G36:G37"/>
    <mergeCell ref="F32:F33"/>
    <mergeCell ref="F34:F35"/>
    <mergeCell ref="F36:F37"/>
    <mergeCell ref="J36:J37"/>
    <mergeCell ref="J38:J39"/>
    <mergeCell ref="G38:G39"/>
    <mergeCell ref="G40:G41"/>
    <mergeCell ref="H38:H39"/>
    <mergeCell ref="H40:H41"/>
    <mergeCell ref="I38:I39"/>
    <mergeCell ref="I40:I41"/>
    <mergeCell ref="K36:K37"/>
    <mergeCell ref="K38:K39"/>
    <mergeCell ref="H32:H33"/>
    <mergeCell ref="H34:H35"/>
    <mergeCell ref="B42:B43"/>
    <mergeCell ref="C42:C43"/>
    <mergeCell ref="D42:D43"/>
    <mergeCell ref="E42:E43"/>
    <mergeCell ref="F42:F43"/>
    <mergeCell ref="G42:G43"/>
    <mergeCell ref="H42:H43"/>
    <mergeCell ref="I42:I43"/>
    <mergeCell ref="J40:J41"/>
    <mergeCell ref="C40:C41"/>
    <mergeCell ref="F40:F41"/>
    <mergeCell ref="A46:A47"/>
    <mergeCell ref="B44:B45"/>
    <mergeCell ref="C44:C45"/>
    <mergeCell ref="D44:D45"/>
    <mergeCell ref="E44:E45"/>
    <mergeCell ref="F44:F45"/>
    <mergeCell ref="G44:G45"/>
    <mergeCell ref="H44:H45"/>
    <mergeCell ref="I44:I45"/>
    <mergeCell ref="B46:B47"/>
    <mergeCell ref="C46:C47"/>
    <mergeCell ref="D46:D47"/>
    <mergeCell ref="E46:E47"/>
    <mergeCell ref="F46:F47"/>
    <mergeCell ref="H46:H47"/>
    <mergeCell ref="I46:I47"/>
    <mergeCell ref="A44:A45"/>
    <mergeCell ref="G46:G4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4" workbookViewId="0">
      <selection activeCell="J15" sqref="J15:J16"/>
    </sheetView>
  </sheetViews>
  <sheetFormatPr baseColWidth="10" defaultRowHeight="15" x14ac:dyDescent="0.25"/>
  <cols>
    <col min="1" max="1" width="4" customWidth="1"/>
    <col min="2" max="2" width="21.42578125" customWidth="1"/>
    <col min="3" max="3" width="2" customWidth="1"/>
    <col min="4" max="4" width="20.7109375" customWidth="1"/>
    <col min="5" max="5" width="1.42578125" customWidth="1"/>
    <col min="6" max="6" width="21.85546875" customWidth="1"/>
    <col min="7" max="7" width="3.140625" customWidth="1"/>
    <col min="8" max="8" width="22.140625" customWidth="1"/>
    <col min="9" max="9" width="3" customWidth="1"/>
    <col min="10" max="10" width="20.85546875" customWidth="1"/>
    <col min="11" max="11" width="1.7109375" customWidth="1"/>
    <col min="12" max="12" width="20.85546875" customWidth="1"/>
  </cols>
  <sheetData>
    <row r="1" spans="1:13" hidden="1" x14ac:dyDescent="0.25"/>
    <row r="2" spans="1:13" hidden="1" x14ac:dyDescent="0.25"/>
    <row r="3" spans="1:13" hidden="1" x14ac:dyDescent="0.25"/>
    <row r="11" spans="1:13" ht="30" x14ac:dyDescent="0.25">
      <c r="A11" s="1"/>
      <c r="B11" s="2" t="s">
        <v>0</v>
      </c>
      <c r="C11" s="2"/>
      <c r="D11" s="2" t="s">
        <v>121</v>
      </c>
      <c r="E11" s="2"/>
      <c r="F11" s="2" t="s">
        <v>54</v>
      </c>
      <c r="G11" s="89"/>
      <c r="H11" s="2" t="s">
        <v>0</v>
      </c>
      <c r="I11" s="2"/>
      <c r="J11" s="2" t="s">
        <v>121</v>
      </c>
      <c r="K11" s="2"/>
      <c r="L11" s="2" t="s">
        <v>54</v>
      </c>
      <c r="M11" s="4"/>
    </row>
    <row r="12" spans="1:13" x14ac:dyDescent="0.25">
      <c r="A12" s="1"/>
      <c r="B12" s="3"/>
      <c r="C12" s="3"/>
      <c r="D12" s="3"/>
      <c r="E12" s="3"/>
      <c r="F12" s="3"/>
      <c r="G12" s="89"/>
      <c r="H12" s="3"/>
      <c r="I12" s="3"/>
      <c r="J12" s="3"/>
      <c r="K12" s="3"/>
      <c r="L12" s="3"/>
      <c r="M12" s="5"/>
    </row>
    <row r="13" spans="1:13" ht="18" x14ac:dyDescent="0.25">
      <c r="A13" s="6"/>
      <c r="B13" s="6"/>
      <c r="C13" s="6"/>
      <c r="D13" s="7" t="s">
        <v>3</v>
      </c>
      <c r="E13" s="6"/>
      <c r="F13" s="6"/>
      <c r="G13" s="89"/>
      <c r="H13" s="6"/>
      <c r="I13" s="6"/>
      <c r="J13" s="7" t="s">
        <v>4</v>
      </c>
      <c r="K13" s="6"/>
      <c r="L13" s="6"/>
      <c r="M13" s="8"/>
    </row>
    <row r="14" spans="1:13" x14ac:dyDescent="0.25">
      <c r="A14" s="6"/>
      <c r="B14" s="9"/>
      <c r="C14" s="9"/>
      <c r="D14" s="9"/>
      <c r="E14" s="9"/>
      <c r="F14" s="9"/>
      <c r="G14" s="90"/>
      <c r="H14" s="9"/>
      <c r="I14" s="9"/>
      <c r="J14" s="9"/>
      <c r="K14" s="9"/>
      <c r="L14" s="9"/>
      <c r="M14" s="8"/>
    </row>
    <row r="15" spans="1:13" ht="15.75" customHeight="1" x14ac:dyDescent="0.25">
      <c r="A15" s="74">
        <v>1</v>
      </c>
      <c r="B15" s="86" t="s">
        <v>5</v>
      </c>
      <c r="C15" s="80"/>
      <c r="D15" s="111">
        <v>665000000</v>
      </c>
      <c r="E15" s="96"/>
      <c r="F15" s="83">
        <f>'FORMATO 6 '!$Q$15:$Q$16</f>
        <v>9075117.0099999998</v>
      </c>
      <c r="G15" s="74">
        <f>$A$47+1</f>
        <v>18</v>
      </c>
      <c r="H15" s="86" t="s">
        <v>28</v>
      </c>
      <c r="I15" s="80"/>
      <c r="J15" s="111">
        <v>389179937</v>
      </c>
      <c r="K15" s="80"/>
      <c r="L15" s="112">
        <f>'FORMATO 6 '!$Q$49</f>
        <v>5458028.8499999996</v>
      </c>
    </row>
    <row r="16" spans="1:13" ht="15.75" customHeight="1" x14ac:dyDescent="0.25">
      <c r="A16" s="74"/>
      <c r="B16" s="87"/>
      <c r="C16" s="76"/>
      <c r="D16" s="114"/>
      <c r="E16" s="94"/>
      <c r="F16" s="108"/>
      <c r="G16" s="74"/>
      <c r="H16" s="87"/>
      <c r="I16" s="76"/>
      <c r="J16" s="109"/>
      <c r="K16" s="76"/>
      <c r="L16" s="113"/>
    </row>
    <row r="17" spans="1:12" ht="15.75" customHeight="1" x14ac:dyDescent="0.25">
      <c r="A17" s="74">
        <f>A15+1</f>
        <v>2</v>
      </c>
      <c r="B17" s="79" t="s">
        <v>6</v>
      </c>
      <c r="C17" s="76"/>
      <c r="D17" s="109">
        <v>632300000</v>
      </c>
      <c r="E17" s="94"/>
      <c r="F17" s="108">
        <f>'FORMATO 6 '!$Q$17:$Q$18</f>
        <v>9853322.1699999999</v>
      </c>
      <c r="G17" s="74">
        <f>G15+1</f>
        <v>19</v>
      </c>
      <c r="H17" s="79" t="s">
        <v>28</v>
      </c>
      <c r="I17" s="76"/>
      <c r="J17" s="109">
        <v>500000000</v>
      </c>
      <c r="K17" s="76"/>
      <c r="L17" s="108">
        <f>'FORMATO 6 '!$Q$51</f>
        <v>4040285.63</v>
      </c>
    </row>
    <row r="18" spans="1:12" ht="15.75" customHeight="1" x14ac:dyDescent="0.25">
      <c r="A18" s="74"/>
      <c r="B18" s="79"/>
      <c r="C18" s="76"/>
      <c r="D18" s="109"/>
      <c r="E18" s="94"/>
      <c r="F18" s="108"/>
      <c r="G18" s="74"/>
      <c r="H18" s="79"/>
      <c r="I18" s="76"/>
      <c r="J18" s="109"/>
      <c r="K18" s="76"/>
      <c r="L18" s="108"/>
    </row>
    <row r="19" spans="1:12" ht="15.75" customHeight="1" x14ac:dyDescent="0.25">
      <c r="A19" s="74">
        <f t="shared" ref="A19" si="0">A17+1</f>
        <v>3</v>
      </c>
      <c r="B19" s="79" t="s">
        <v>7</v>
      </c>
      <c r="C19" s="76"/>
      <c r="D19" s="109">
        <v>409057943.31999999</v>
      </c>
      <c r="E19" s="94"/>
      <c r="F19" s="108">
        <f>'FORMATO 6 '!$Q$19:$Q$20</f>
        <v>5590886.540000001</v>
      </c>
      <c r="G19" s="74">
        <f t="shared" ref="G19" si="1">G17+1</f>
        <v>20</v>
      </c>
      <c r="H19" s="79" t="s">
        <v>28</v>
      </c>
      <c r="I19" s="76"/>
      <c r="J19" s="109">
        <v>1750000000</v>
      </c>
      <c r="K19" s="76"/>
      <c r="L19" s="108">
        <f>'FORMATO 6 '!$Q$53</f>
        <v>20075586.039999999</v>
      </c>
    </row>
    <row r="20" spans="1:12" ht="15.75" customHeight="1" x14ac:dyDescent="0.25">
      <c r="A20" s="74"/>
      <c r="B20" s="79"/>
      <c r="C20" s="76"/>
      <c r="D20" s="109"/>
      <c r="E20" s="94"/>
      <c r="F20" s="108"/>
      <c r="G20" s="74"/>
      <c r="H20" s="79"/>
      <c r="I20" s="76"/>
      <c r="J20" s="109"/>
      <c r="K20" s="76"/>
      <c r="L20" s="108"/>
    </row>
    <row r="21" spans="1:12" ht="15.75" customHeight="1" x14ac:dyDescent="0.25">
      <c r="A21" s="74">
        <f t="shared" ref="A21" si="2">A19+1</f>
        <v>4</v>
      </c>
      <c r="B21" s="79" t="s">
        <v>6</v>
      </c>
      <c r="C21" s="76"/>
      <c r="D21" s="109">
        <v>374700000</v>
      </c>
      <c r="E21" s="94"/>
      <c r="F21" s="108">
        <f>'FORMATO 6 '!$Q$21:$Q$22</f>
        <v>5585929.4299999997</v>
      </c>
      <c r="G21" s="74">
        <f t="shared" ref="G21" si="3">G19+1</f>
        <v>21</v>
      </c>
      <c r="H21" s="79" t="s">
        <v>28</v>
      </c>
      <c r="I21" s="76"/>
      <c r="J21" s="109">
        <v>1920000000</v>
      </c>
      <c r="K21" s="76"/>
      <c r="L21" s="108">
        <f>'FORMATO 6 '!$Q$55</f>
        <v>25014127.289999999</v>
      </c>
    </row>
    <row r="22" spans="1:12" ht="15.75" customHeight="1" x14ac:dyDescent="0.25">
      <c r="A22" s="74"/>
      <c r="B22" s="79"/>
      <c r="C22" s="76"/>
      <c r="D22" s="109"/>
      <c r="E22" s="94"/>
      <c r="F22" s="108"/>
      <c r="G22" s="74"/>
      <c r="H22" s="79"/>
      <c r="I22" s="76"/>
      <c r="J22" s="109"/>
      <c r="K22" s="76"/>
      <c r="L22" s="108"/>
    </row>
    <row r="23" spans="1:12" ht="15.75" customHeight="1" x14ac:dyDescent="0.25">
      <c r="A23" s="74">
        <f t="shared" ref="A23" si="4">A21+1</f>
        <v>5</v>
      </c>
      <c r="B23" s="79" t="s">
        <v>6</v>
      </c>
      <c r="C23" s="76"/>
      <c r="D23" s="109">
        <v>153680955</v>
      </c>
      <c r="E23" s="94"/>
      <c r="F23" s="108">
        <f>'FORMATO 6 '!$Q$23:$Q$24</f>
        <v>3222291.55</v>
      </c>
      <c r="G23" s="74">
        <f t="shared" ref="G23" si="5">G21+1</f>
        <v>22</v>
      </c>
      <c r="H23" s="79" t="s">
        <v>28</v>
      </c>
      <c r="I23" s="76"/>
      <c r="J23" s="109">
        <v>1444885373.0799999</v>
      </c>
      <c r="K23" s="76"/>
      <c r="L23" s="108">
        <f>'FORMATO 6 '!$Q$57</f>
        <v>32248521.68</v>
      </c>
    </row>
    <row r="24" spans="1:12" ht="15.75" customHeight="1" x14ac:dyDescent="0.25">
      <c r="A24" s="74"/>
      <c r="B24" s="79"/>
      <c r="C24" s="76"/>
      <c r="D24" s="109"/>
      <c r="E24" s="94"/>
      <c r="F24" s="108"/>
      <c r="G24" s="74"/>
      <c r="H24" s="79"/>
      <c r="I24" s="76"/>
      <c r="J24" s="109"/>
      <c r="K24" s="76"/>
      <c r="L24" s="108"/>
    </row>
    <row r="25" spans="1:12" ht="15.75" customHeight="1" x14ac:dyDescent="0.25">
      <c r="A25" s="74">
        <f t="shared" ref="A25" si="6">A23+1</f>
        <v>6</v>
      </c>
      <c r="B25" s="79" t="s">
        <v>8</v>
      </c>
      <c r="C25" s="76"/>
      <c r="D25" s="109">
        <v>2191682494.4400001</v>
      </c>
      <c r="E25" s="94"/>
      <c r="F25" s="108">
        <f>'FORMATO 6 '!$Q$25:$Q$26</f>
        <v>48156237.879999995</v>
      </c>
      <c r="G25" s="74">
        <f t="shared" ref="G25" si="7">G23+1</f>
        <v>23</v>
      </c>
      <c r="H25" s="79" t="s">
        <v>28</v>
      </c>
      <c r="I25" s="76"/>
      <c r="J25" s="109">
        <v>1928217853.28</v>
      </c>
      <c r="K25" s="76"/>
      <c r="L25" s="108">
        <f>'FORMATO 6 '!$Q$59</f>
        <v>43714862.480000004</v>
      </c>
    </row>
    <row r="26" spans="1:12" ht="15.75" customHeight="1" x14ac:dyDescent="0.25">
      <c r="A26" s="74"/>
      <c r="B26" s="79"/>
      <c r="C26" s="76"/>
      <c r="D26" s="109"/>
      <c r="E26" s="94"/>
      <c r="F26" s="108"/>
      <c r="G26" s="74"/>
      <c r="H26" s="79"/>
      <c r="I26" s="76"/>
      <c r="J26" s="109"/>
      <c r="K26" s="76"/>
      <c r="L26" s="108"/>
    </row>
    <row r="27" spans="1:12" ht="15.75" customHeight="1" x14ac:dyDescent="0.25">
      <c r="A27" s="74">
        <f t="shared" ref="A27" si="8">A25+1</f>
        <v>7</v>
      </c>
      <c r="B27" s="79" t="s">
        <v>6</v>
      </c>
      <c r="C27" s="76"/>
      <c r="D27" s="109">
        <v>249553564</v>
      </c>
      <c r="E27" s="94"/>
      <c r="F27" s="108">
        <f>'FORMATO 6 '!$Q$27:$Q$28</f>
        <v>4947743.55</v>
      </c>
      <c r="G27" s="74">
        <f t="shared" ref="G27" si="9">G25+1</f>
        <v>24</v>
      </c>
      <c r="H27" s="79" t="s">
        <v>28</v>
      </c>
      <c r="I27" s="76"/>
      <c r="J27" s="109">
        <v>1000000000</v>
      </c>
      <c r="K27" s="76"/>
      <c r="L27" s="108">
        <f>'FORMATO 6 '!$Q$61</f>
        <v>18501010.369999997</v>
      </c>
    </row>
    <row r="28" spans="1:12" ht="15.75" customHeight="1" x14ac:dyDescent="0.25">
      <c r="A28" s="74"/>
      <c r="B28" s="79"/>
      <c r="C28" s="76"/>
      <c r="D28" s="109"/>
      <c r="E28" s="94"/>
      <c r="F28" s="108"/>
      <c r="G28" s="74"/>
      <c r="H28" s="79"/>
      <c r="I28" s="76"/>
      <c r="J28" s="109"/>
      <c r="K28" s="76"/>
      <c r="L28" s="108"/>
    </row>
    <row r="29" spans="1:12" ht="15.75" customHeight="1" x14ac:dyDescent="0.25">
      <c r="A29" s="74">
        <f t="shared" ref="A29" si="10">A27+1</f>
        <v>8</v>
      </c>
      <c r="B29" s="79" t="s">
        <v>8</v>
      </c>
      <c r="C29" s="76"/>
      <c r="D29" s="110">
        <v>490326868.06999999</v>
      </c>
      <c r="E29" s="94"/>
      <c r="F29" s="108">
        <f>'FORMATO 6 '!$Q$29:$Q$30</f>
        <v>10776579.85</v>
      </c>
      <c r="G29" s="74">
        <f t="shared" ref="G29" si="11">G27+1</f>
        <v>25</v>
      </c>
      <c r="H29" s="79" t="s">
        <v>28</v>
      </c>
      <c r="I29" s="76"/>
      <c r="J29" s="109">
        <v>1000000000</v>
      </c>
      <c r="K29" s="76"/>
      <c r="L29" s="108">
        <f>'FORMATO 6 '!$Q$63</f>
        <v>19636858.240000002</v>
      </c>
    </row>
    <row r="30" spans="1:12" ht="15.75" customHeight="1" x14ac:dyDescent="0.25">
      <c r="A30" s="74"/>
      <c r="B30" s="79"/>
      <c r="C30" s="76"/>
      <c r="D30" s="110"/>
      <c r="E30" s="94"/>
      <c r="F30" s="108"/>
      <c r="G30" s="74"/>
      <c r="H30" s="79"/>
      <c r="I30" s="76"/>
      <c r="J30" s="109"/>
      <c r="K30" s="76"/>
      <c r="L30" s="108"/>
    </row>
    <row r="31" spans="1:12" ht="15" customHeight="1" x14ac:dyDescent="0.25">
      <c r="A31" s="74">
        <f t="shared" ref="A31" si="12">A29+1</f>
        <v>9</v>
      </c>
      <c r="B31" s="75" t="s">
        <v>6</v>
      </c>
      <c r="C31" s="76"/>
      <c r="D31" s="110">
        <v>957755570.35000002</v>
      </c>
      <c r="E31" s="94"/>
      <c r="F31" s="108">
        <f>'FORMATO 6 '!$Q$31:$Q$32</f>
        <v>20544602.530000001</v>
      </c>
      <c r="G31" s="74">
        <f t="shared" ref="G31" si="13">G29+1</f>
        <v>26</v>
      </c>
      <c r="H31" s="79" t="s">
        <v>28</v>
      </c>
      <c r="I31" s="76"/>
      <c r="J31" s="110">
        <v>300000000</v>
      </c>
      <c r="K31" s="76"/>
      <c r="L31" s="108">
        <f>'FORMATO 6 '!$Q$65</f>
        <v>6325000</v>
      </c>
    </row>
    <row r="32" spans="1:12" ht="15" customHeight="1" x14ac:dyDescent="0.25">
      <c r="A32" s="74"/>
      <c r="B32" s="75"/>
      <c r="C32" s="76"/>
      <c r="D32" s="110"/>
      <c r="E32" s="94"/>
      <c r="F32" s="108"/>
      <c r="G32" s="74"/>
      <c r="H32" s="79"/>
      <c r="I32" s="76"/>
      <c r="J32" s="110"/>
      <c r="K32" s="76"/>
      <c r="L32" s="108"/>
    </row>
    <row r="33" spans="1:12" ht="15.75" customHeight="1" x14ac:dyDescent="0.25">
      <c r="A33" s="74">
        <f t="shared" ref="A33" si="14">A31+1</f>
        <v>10</v>
      </c>
      <c r="B33" s="75" t="s">
        <v>9</v>
      </c>
      <c r="C33" s="76"/>
      <c r="D33" s="109">
        <v>100000000</v>
      </c>
      <c r="E33" s="94"/>
      <c r="F33" s="108">
        <f>'FORMATO 6 '!$Q$33:$Q$34</f>
        <v>439492.82000000007</v>
      </c>
      <c r="G33" s="74">
        <f t="shared" ref="G33" si="15">G31+1</f>
        <v>27</v>
      </c>
      <c r="H33" s="79" t="s">
        <v>28</v>
      </c>
      <c r="I33" s="76"/>
      <c r="J33" s="115">
        <v>299888355</v>
      </c>
      <c r="K33" s="76"/>
      <c r="L33" s="108">
        <f>'FORMATO 6 '!$Q$67</f>
        <v>6244016.4100000001</v>
      </c>
    </row>
    <row r="34" spans="1:12" ht="15.75" customHeight="1" x14ac:dyDescent="0.25">
      <c r="A34" s="74"/>
      <c r="B34" s="75"/>
      <c r="C34" s="76"/>
      <c r="D34" s="109"/>
      <c r="E34" s="94"/>
      <c r="F34" s="108"/>
      <c r="G34" s="74"/>
      <c r="H34" s="79"/>
      <c r="I34" s="76"/>
      <c r="J34" s="115"/>
      <c r="K34" s="76"/>
      <c r="L34" s="108"/>
    </row>
    <row r="35" spans="1:12" ht="15" customHeight="1" x14ac:dyDescent="0.25">
      <c r="A35" s="74">
        <f t="shared" ref="A35" si="16">A33+1</f>
        <v>11</v>
      </c>
      <c r="B35" s="75" t="s">
        <v>10</v>
      </c>
      <c r="C35" s="76"/>
      <c r="D35" s="109">
        <v>500000000</v>
      </c>
      <c r="E35" s="94"/>
      <c r="F35" s="108">
        <f>'FORMATO 6 '!$Q$35:$Q$36</f>
        <v>11162376.24</v>
      </c>
      <c r="G35" s="74">
        <f t="shared" ref="G35" si="17">G33+1</f>
        <v>28</v>
      </c>
      <c r="H35" s="79" t="s">
        <v>28</v>
      </c>
      <c r="I35" s="76"/>
      <c r="J35" s="109">
        <v>223786059</v>
      </c>
      <c r="K35" s="76"/>
      <c r="L35" s="108">
        <f>'FORMATO 6 '!$Q$69</f>
        <v>4208593.43</v>
      </c>
    </row>
    <row r="36" spans="1:12" ht="15" customHeight="1" x14ac:dyDescent="0.25">
      <c r="A36" s="74"/>
      <c r="B36" s="75"/>
      <c r="C36" s="76"/>
      <c r="D36" s="109"/>
      <c r="E36" s="94"/>
      <c r="F36" s="108"/>
      <c r="G36" s="74"/>
      <c r="H36" s="79"/>
      <c r="I36" s="76"/>
      <c r="J36" s="109"/>
      <c r="K36" s="76"/>
      <c r="L36" s="108"/>
    </row>
    <row r="37" spans="1:12" ht="15" customHeight="1" x14ac:dyDescent="0.25">
      <c r="A37" s="74">
        <f t="shared" ref="A37" si="18">A35+1</f>
        <v>12</v>
      </c>
      <c r="B37" s="75" t="s">
        <v>6</v>
      </c>
      <c r="C37" s="76"/>
      <c r="D37" s="109">
        <v>1400000000</v>
      </c>
      <c r="E37" s="94"/>
      <c r="F37" s="108">
        <f>'FORMATO 6 '!$Q$37:$Q$38</f>
        <v>31451715.91</v>
      </c>
      <c r="G37" s="74">
        <f t="shared" ref="G37" si="19">G35+1</f>
        <v>29</v>
      </c>
      <c r="H37" s="79" t="s">
        <v>28</v>
      </c>
      <c r="I37" s="76"/>
      <c r="J37" s="109">
        <v>500379494</v>
      </c>
      <c r="K37" s="76"/>
      <c r="L37" s="108">
        <f>'FORMATO 6 '!$Q$71</f>
        <v>10236928.390000001</v>
      </c>
    </row>
    <row r="38" spans="1:12" ht="15" customHeight="1" x14ac:dyDescent="0.25">
      <c r="A38" s="74"/>
      <c r="B38" s="75"/>
      <c r="C38" s="76"/>
      <c r="D38" s="109"/>
      <c r="E38" s="94"/>
      <c r="F38" s="108"/>
      <c r="G38" s="74"/>
      <c r="H38" s="79"/>
      <c r="I38" s="76"/>
      <c r="J38" s="109"/>
      <c r="K38" s="76"/>
      <c r="L38" s="108"/>
    </row>
    <row r="39" spans="1:12" ht="15" customHeight="1" x14ac:dyDescent="0.25">
      <c r="A39" s="74">
        <f t="shared" ref="A39" si="20">A37+1</f>
        <v>13</v>
      </c>
      <c r="B39" s="75" t="s">
        <v>6</v>
      </c>
      <c r="C39" s="76"/>
      <c r="D39" s="109">
        <v>610000000</v>
      </c>
      <c r="E39" s="94"/>
      <c r="F39" s="108">
        <f>'FORMATO 6 '!$Q$39:$Q$40</f>
        <v>14077118.34</v>
      </c>
      <c r="G39" s="74">
        <f t="shared" ref="G39" si="21">G37+1</f>
        <v>30</v>
      </c>
      <c r="H39" s="79" t="s">
        <v>28</v>
      </c>
      <c r="I39" s="76"/>
      <c r="J39" s="109">
        <v>86788886</v>
      </c>
      <c r="K39" s="76"/>
      <c r="L39" s="108">
        <f>'FORMATO 6 '!$Q$73</f>
        <v>1919058.45</v>
      </c>
    </row>
    <row r="40" spans="1:12" ht="15" customHeight="1" x14ac:dyDescent="0.25">
      <c r="A40" s="74"/>
      <c r="B40" s="75"/>
      <c r="C40" s="76"/>
      <c r="D40" s="109"/>
      <c r="E40" s="94"/>
      <c r="F40" s="108"/>
      <c r="G40" s="74"/>
      <c r="H40" s="79"/>
      <c r="I40" s="76"/>
      <c r="J40" s="109"/>
      <c r="K40" s="76"/>
      <c r="L40" s="108"/>
    </row>
    <row r="41" spans="1:12" ht="15" customHeight="1" x14ac:dyDescent="0.25">
      <c r="A41" s="74">
        <f t="shared" ref="A41:A49" si="22">A39+1</f>
        <v>14</v>
      </c>
      <c r="B41" s="75" t="s">
        <v>80</v>
      </c>
      <c r="C41" s="76"/>
      <c r="D41" s="109">
        <v>535000000</v>
      </c>
      <c r="E41" s="94"/>
      <c r="F41" s="108">
        <f>'FORMATO 6 '!$Q$41:$Q$42</f>
        <v>11567068.26</v>
      </c>
      <c r="G41" s="74">
        <f t="shared" ref="G41" si="23">G39+1</f>
        <v>31</v>
      </c>
      <c r="H41" s="79" t="s">
        <v>28</v>
      </c>
      <c r="I41" s="76"/>
      <c r="J41" s="109">
        <v>56998668</v>
      </c>
      <c r="K41" s="76"/>
      <c r="L41" s="108">
        <f>'FORMATO 6 '!$Q$75</f>
        <v>1283831.1099999999</v>
      </c>
    </row>
    <row r="42" spans="1:12" ht="15" customHeight="1" x14ac:dyDescent="0.25">
      <c r="A42" s="74"/>
      <c r="B42" s="75"/>
      <c r="C42" s="76"/>
      <c r="D42" s="109"/>
      <c r="E42" s="94"/>
      <c r="F42" s="108"/>
      <c r="G42" s="74"/>
      <c r="H42" s="79"/>
      <c r="I42" s="76"/>
      <c r="J42" s="109"/>
      <c r="K42" s="76"/>
      <c r="L42" s="108"/>
    </row>
    <row r="43" spans="1:12" ht="15" customHeight="1" x14ac:dyDescent="0.25">
      <c r="A43" s="74">
        <f t="shared" si="22"/>
        <v>15</v>
      </c>
      <c r="B43" s="75" t="s">
        <v>8</v>
      </c>
      <c r="C43" s="76"/>
      <c r="D43" s="109">
        <v>735000000</v>
      </c>
      <c r="E43" s="94"/>
      <c r="F43" s="108">
        <f>'FORMATO 6 '!$Q$43:$Q$44</f>
        <v>16756082.520000001</v>
      </c>
      <c r="G43" s="74">
        <f t="shared" ref="G43" si="24">G41+1</f>
        <v>32</v>
      </c>
      <c r="H43" s="79" t="s">
        <v>28</v>
      </c>
      <c r="I43" s="76"/>
      <c r="J43" s="109">
        <v>420000000</v>
      </c>
      <c r="K43" s="76"/>
      <c r="L43" s="108">
        <f>'FORMATO 6 '!$Q$77</f>
        <v>9948931.709999999</v>
      </c>
    </row>
    <row r="44" spans="1:12" ht="15" customHeight="1" x14ac:dyDescent="0.25">
      <c r="A44" s="74"/>
      <c r="B44" s="75"/>
      <c r="C44" s="76"/>
      <c r="D44" s="109"/>
      <c r="E44" s="94"/>
      <c r="F44" s="108"/>
      <c r="G44" s="74"/>
      <c r="H44" s="79"/>
      <c r="I44" s="76"/>
      <c r="J44" s="109"/>
      <c r="K44" s="76"/>
      <c r="L44" s="108"/>
    </row>
    <row r="45" spans="1:12" ht="15" customHeight="1" x14ac:dyDescent="0.25">
      <c r="A45" s="74">
        <f t="shared" si="22"/>
        <v>16</v>
      </c>
      <c r="B45" s="75" t="s">
        <v>6</v>
      </c>
      <c r="C45" s="76"/>
      <c r="D45" s="109">
        <v>500000000</v>
      </c>
      <c r="E45" s="94"/>
      <c r="F45" s="108">
        <f>'FORMATO 6 '!$Q$45:$Q$46</f>
        <v>9225510.620000001</v>
      </c>
      <c r="L45" s="27"/>
    </row>
    <row r="46" spans="1:12" ht="15" customHeight="1" x14ac:dyDescent="0.25">
      <c r="A46" s="74"/>
      <c r="B46" s="75"/>
      <c r="C46" s="76"/>
      <c r="D46" s="109"/>
      <c r="E46" s="94"/>
      <c r="F46" s="108"/>
      <c r="L46" s="27"/>
    </row>
    <row r="47" spans="1:12" ht="15" customHeight="1" x14ac:dyDescent="0.25">
      <c r="A47" s="74">
        <f t="shared" si="22"/>
        <v>17</v>
      </c>
      <c r="B47" s="75" t="s">
        <v>80</v>
      </c>
      <c r="C47" s="76"/>
      <c r="D47" s="109">
        <v>1312000000</v>
      </c>
      <c r="E47" s="94"/>
      <c r="F47" s="108">
        <f>'FORMATO 6 '!$Q$47:$Q$48</f>
        <v>29644779.929999996</v>
      </c>
      <c r="L47" s="27"/>
    </row>
    <row r="48" spans="1:12" ht="15" customHeight="1" x14ac:dyDescent="0.25">
      <c r="A48" s="74"/>
      <c r="B48" s="75"/>
      <c r="C48" s="76"/>
      <c r="D48" s="109"/>
      <c r="E48" s="94"/>
      <c r="F48" s="108"/>
      <c r="L48" s="27"/>
    </row>
    <row r="49" spans="1:12" ht="15" customHeight="1" x14ac:dyDescent="0.25">
      <c r="A49" s="74">
        <f t="shared" si="22"/>
        <v>18</v>
      </c>
      <c r="B49" s="75" t="s">
        <v>104</v>
      </c>
      <c r="C49" s="76"/>
      <c r="D49" s="109">
        <v>800000000</v>
      </c>
      <c r="E49" s="94"/>
      <c r="F49" s="108">
        <f>'FORMATO 6 '!$Q$79</f>
        <v>6770961.1799999997</v>
      </c>
      <c r="L49" s="27"/>
    </row>
    <row r="50" spans="1:12" ht="15" customHeight="1" x14ac:dyDescent="0.25">
      <c r="A50" s="74"/>
      <c r="B50" s="75"/>
      <c r="C50" s="76"/>
      <c r="D50" s="109"/>
      <c r="E50" s="94"/>
      <c r="F50" s="108"/>
      <c r="L50" s="27"/>
    </row>
    <row r="51" spans="1:12" ht="15" customHeight="1" x14ac:dyDescent="0.25">
      <c r="F51" s="27"/>
      <c r="L51" s="27"/>
    </row>
    <row r="52" spans="1:12" ht="15" customHeight="1" x14ac:dyDescent="0.25">
      <c r="A52" s="67" t="s">
        <v>50</v>
      </c>
      <c r="B52" s="67"/>
      <c r="C52" s="67"/>
      <c r="D52" s="67"/>
      <c r="E52" s="103">
        <f>SUM(F15:F50)</f>
        <v>248847816.33000001</v>
      </c>
      <c r="F52" s="103"/>
      <c r="H52" s="95" t="s">
        <v>51</v>
      </c>
      <c r="I52" s="95"/>
      <c r="J52" s="95"/>
      <c r="K52" s="93">
        <f>SUM(L15:L51)</f>
        <v>208855640.08000001</v>
      </c>
      <c r="L52" s="93"/>
    </row>
    <row r="53" spans="1:12" ht="15" customHeight="1" x14ac:dyDescent="0.25">
      <c r="A53" s="67"/>
      <c r="B53" s="67"/>
      <c r="C53" s="67"/>
      <c r="D53" s="67"/>
      <c r="E53" s="103"/>
      <c r="F53" s="103"/>
      <c r="H53" s="95"/>
      <c r="I53" s="95"/>
      <c r="J53" s="95"/>
      <c r="K53" s="93"/>
      <c r="L53" s="93"/>
    </row>
    <row r="54" spans="1:12" ht="15" customHeight="1" x14ac:dyDescent="0.25">
      <c r="A54" s="10"/>
      <c r="B54" s="10"/>
      <c r="C54" s="10"/>
      <c r="D54" s="10"/>
      <c r="E54" s="10"/>
      <c r="F54" s="10"/>
      <c r="G54" s="10"/>
    </row>
    <row r="55" spans="1:12" ht="15" customHeight="1" x14ac:dyDescent="0.25">
      <c r="A55" s="66" t="s">
        <v>55</v>
      </c>
      <c r="B55" s="66"/>
      <c r="C55" s="66"/>
      <c r="D55" s="66"/>
      <c r="E55" s="66"/>
      <c r="F55" s="66"/>
      <c r="G55" s="66"/>
      <c r="H55" s="66"/>
      <c r="I55" s="66"/>
      <c r="J55" s="66"/>
      <c r="K55" s="99">
        <f>K52+E52</f>
        <v>457703456.41000003</v>
      </c>
      <c r="L55" s="99"/>
    </row>
    <row r="56" spans="1:12" ht="15" customHeight="1" x14ac:dyDescent="0.25">
      <c r="A56" s="66"/>
      <c r="B56" s="66"/>
      <c r="C56" s="66"/>
      <c r="D56" s="66"/>
      <c r="E56" s="66"/>
      <c r="F56" s="66"/>
      <c r="G56" s="66"/>
      <c r="H56" s="66"/>
      <c r="I56" s="66"/>
      <c r="J56" s="66"/>
      <c r="K56" s="99"/>
      <c r="L56" s="99"/>
    </row>
    <row r="57" spans="1:12" x14ac:dyDescent="0.25">
      <c r="A57" s="62" t="s">
        <v>99</v>
      </c>
    </row>
    <row r="58" spans="1:12" x14ac:dyDescent="0.25">
      <c r="A58" s="62" t="s">
        <v>100</v>
      </c>
    </row>
  </sheetData>
  <mergeCells count="203">
    <mergeCell ref="J31:J32"/>
    <mergeCell ref="J33:J34"/>
    <mergeCell ref="H35:H36"/>
    <mergeCell ref="I35:I36"/>
    <mergeCell ref="J35:J36"/>
    <mergeCell ref="G41:G42"/>
    <mergeCell ref="L37:L38"/>
    <mergeCell ref="L39:L40"/>
    <mergeCell ref="K37:K38"/>
    <mergeCell ref="K39:K40"/>
    <mergeCell ref="I39:I40"/>
    <mergeCell ref="I41:I42"/>
    <mergeCell ref="K31:K32"/>
    <mergeCell ref="L31:L32"/>
    <mergeCell ref="G37:G38"/>
    <mergeCell ref="G39:G40"/>
    <mergeCell ref="H39:H40"/>
    <mergeCell ref="H41:H42"/>
    <mergeCell ref="J39:J40"/>
    <mergeCell ref="J41:J42"/>
    <mergeCell ref="K33:K34"/>
    <mergeCell ref="L33:L34"/>
    <mergeCell ref="L35:L36"/>
    <mergeCell ref="L41:L42"/>
    <mergeCell ref="G11:G14"/>
    <mergeCell ref="A15:A16"/>
    <mergeCell ref="B15:B16"/>
    <mergeCell ref="C15:C16"/>
    <mergeCell ref="D15:D16"/>
    <mergeCell ref="E15:E16"/>
    <mergeCell ref="F15:F16"/>
    <mergeCell ref="G15:G16"/>
    <mergeCell ref="H15:H16"/>
    <mergeCell ref="I15:I16"/>
    <mergeCell ref="J15:J16"/>
    <mergeCell ref="K15:K16"/>
    <mergeCell ref="L15:L16"/>
    <mergeCell ref="A17:A18"/>
    <mergeCell ref="B17:B18"/>
    <mergeCell ref="C17:C18"/>
    <mergeCell ref="D17:D18"/>
    <mergeCell ref="E17:E18"/>
    <mergeCell ref="L17:L18"/>
    <mergeCell ref="F17:F18"/>
    <mergeCell ref="G17:G18"/>
    <mergeCell ref="H17:H18"/>
    <mergeCell ref="I17:I18"/>
    <mergeCell ref="J17:J18"/>
    <mergeCell ref="K17:K18"/>
    <mergeCell ref="J19:J20"/>
    <mergeCell ref="K19:K20"/>
    <mergeCell ref="L19:L20"/>
    <mergeCell ref="J21:J22"/>
    <mergeCell ref="K21:K22"/>
    <mergeCell ref="L21:L22"/>
    <mergeCell ref="A19:A20"/>
    <mergeCell ref="B19:B20"/>
    <mergeCell ref="C19:C20"/>
    <mergeCell ref="D19:D20"/>
    <mergeCell ref="E19:E20"/>
    <mergeCell ref="F19:F20"/>
    <mergeCell ref="G19:G20"/>
    <mergeCell ref="H19:H20"/>
    <mergeCell ref="I19:I20"/>
    <mergeCell ref="A21:A22"/>
    <mergeCell ref="B21:B22"/>
    <mergeCell ref="C21:C22"/>
    <mergeCell ref="D21:D22"/>
    <mergeCell ref="E21:E22"/>
    <mergeCell ref="F21:F22"/>
    <mergeCell ref="G21:G22"/>
    <mergeCell ref="H21:H22"/>
    <mergeCell ref="I21:I22"/>
    <mergeCell ref="A23:A24"/>
    <mergeCell ref="B23:B24"/>
    <mergeCell ref="C23:C24"/>
    <mergeCell ref="D23:D24"/>
    <mergeCell ref="E23:E24"/>
    <mergeCell ref="L23:L24"/>
    <mergeCell ref="A25:A26"/>
    <mergeCell ref="B25:B26"/>
    <mergeCell ref="C25:C26"/>
    <mergeCell ref="D25:D26"/>
    <mergeCell ref="E25:E26"/>
    <mergeCell ref="F25:F26"/>
    <mergeCell ref="G25:G26"/>
    <mergeCell ref="H25:H26"/>
    <mergeCell ref="I25:I26"/>
    <mergeCell ref="F23:F24"/>
    <mergeCell ref="G23:G24"/>
    <mergeCell ref="H23:H24"/>
    <mergeCell ref="I23:I24"/>
    <mergeCell ref="J23:J24"/>
    <mergeCell ref="K23:K24"/>
    <mergeCell ref="J25:J26"/>
    <mergeCell ref="K25:K26"/>
    <mergeCell ref="L25:L26"/>
    <mergeCell ref="K27:K28"/>
    <mergeCell ref="L27:L28"/>
    <mergeCell ref="A29:A30"/>
    <mergeCell ref="B29:B30"/>
    <mergeCell ref="C29:C30"/>
    <mergeCell ref="D29:D30"/>
    <mergeCell ref="E29:E30"/>
    <mergeCell ref="L29:L30"/>
    <mergeCell ref="F29:F30"/>
    <mergeCell ref="G29:G30"/>
    <mergeCell ref="K29:K30"/>
    <mergeCell ref="A27:A28"/>
    <mergeCell ref="B27:B28"/>
    <mergeCell ref="C27:C28"/>
    <mergeCell ref="D27:D28"/>
    <mergeCell ref="E27:E28"/>
    <mergeCell ref="F27:F28"/>
    <mergeCell ref="G27:G28"/>
    <mergeCell ref="H29:H30"/>
    <mergeCell ref="I29:I30"/>
    <mergeCell ref="H27:H28"/>
    <mergeCell ref="I27:I28"/>
    <mergeCell ref="J27:J28"/>
    <mergeCell ref="J29:J30"/>
    <mergeCell ref="F31:F32"/>
    <mergeCell ref="G31:G32"/>
    <mergeCell ref="H33:H34"/>
    <mergeCell ref="I33:I34"/>
    <mergeCell ref="A33:A34"/>
    <mergeCell ref="B33:B34"/>
    <mergeCell ref="C33:C34"/>
    <mergeCell ref="D33:D34"/>
    <mergeCell ref="E33:E34"/>
    <mergeCell ref="F33:F34"/>
    <mergeCell ref="G33:G34"/>
    <mergeCell ref="H31:H32"/>
    <mergeCell ref="I31:I32"/>
    <mergeCell ref="A31:A32"/>
    <mergeCell ref="B31:B32"/>
    <mergeCell ref="C31:C32"/>
    <mergeCell ref="D31:D32"/>
    <mergeCell ref="E31:E32"/>
    <mergeCell ref="I37:I38"/>
    <mergeCell ref="J37:J38"/>
    <mergeCell ref="K35:K36"/>
    <mergeCell ref="A35:A36"/>
    <mergeCell ref="B35:B36"/>
    <mergeCell ref="C35:C36"/>
    <mergeCell ref="D35:D36"/>
    <mergeCell ref="E35:E36"/>
    <mergeCell ref="F39:F40"/>
    <mergeCell ref="A37:A38"/>
    <mergeCell ref="B37:B38"/>
    <mergeCell ref="C37:C38"/>
    <mergeCell ref="D37:D38"/>
    <mergeCell ref="E37:E38"/>
    <mergeCell ref="F37:F38"/>
    <mergeCell ref="F35:F36"/>
    <mergeCell ref="G35:G36"/>
    <mergeCell ref="H37:H38"/>
    <mergeCell ref="K52:L53"/>
    <mergeCell ref="A39:A40"/>
    <mergeCell ref="B39:B40"/>
    <mergeCell ref="C39:C40"/>
    <mergeCell ref="D39:D40"/>
    <mergeCell ref="E39:E40"/>
    <mergeCell ref="A47:A48"/>
    <mergeCell ref="A49:A50"/>
    <mergeCell ref="B45:B46"/>
    <mergeCell ref="B47:B48"/>
    <mergeCell ref="D45:D46"/>
    <mergeCell ref="D47:D48"/>
    <mergeCell ref="C45:C46"/>
    <mergeCell ref="C47:C48"/>
    <mergeCell ref="F45:F46"/>
    <mergeCell ref="F47:F48"/>
    <mergeCell ref="E45:E46"/>
    <mergeCell ref="E47:E48"/>
    <mergeCell ref="B49:B50"/>
    <mergeCell ref="C49:C50"/>
    <mergeCell ref="D49:D50"/>
    <mergeCell ref="E49:E50"/>
    <mergeCell ref="F49:F50"/>
    <mergeCell ref="K55:L56"/>
    <mergeCell ref="A41:A42"/>
    <mergeCell ref="F41:F42"/>
    <mergeCell ref="A43:A44"/>
    <mergeCell ref="A45:A46"/>
    <mergeCell ref="B41:B42"/>
    <mergeCell ref="B43:B44"/>
    <mergeCell ref="C41:C42"/>
    <mergeCell ref="C43:C44"/>
    <mergeCell ref="D41:D42"/>
    <mergeCell ref="D43:D44"/>
    <mergeCell ref="E41:E42"/>
    <mergeCell ref="E43:E44"/>
    <mergeCell ref="F43:F44"/>
    <mergeCell ref="G43:G44"/>
    <mergeCell ref="H43:H44"/>
    <mergeCell ref="I43:I44"/>
    <mergeCell ref="J43:J44"/>
    <mergeCell ref="K43:K44"/>
    <mergeCell ref="L43:L44"/>
    <mergeCell ref="K41:K42"/>
    <mergeCell ref="E52:F53"/>
    <mergeCell ref="H52:J5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B34"/>
  <sheetViews>
    <sheetView zoomScale="90" zoomScaleNormal="90" workbookViewId="0">
      <selection activeCell="A28" sqref="A28"/>
    </sheetView>
  </sheetViews>
  <sheetFormatPr baseColWidth="10" defaultRowHeight="15" x14ac:dyDescent="0.25"/>
  <cols>
    <col min="1" max="1" width="4.42578125" customWidth="1"/>
    <col min="2" max="2" width="27.28515625" customWidth="1"/>
    <col min="3" max="3" width="2.5703125" customWidth="1"/>
    <col min="4" max="4" width="17.85546875" customWidth="1"/>
    <col min="5" max="5" width="3" customWidth="1"/>
    <col min="6" max="6" width="20.85546875" customWidth="1"/>
    <col min="7" max="7" width="2.28515625" customWidth="1"/>
    <col min="8" max="8" width="18.28515625" customWidth="1"/>
    <col min="9" max="9" width="22.85546875" customWidth="1"/>
    <col min="10" max="10" width="3" customWidth="1"/>
    <col min="11" max="11" width="17.140625" customWidth="1"/>
    <col min="12" max="12" width="3.5703125" customWidth="1"/>
    <col min="13" max="13" width="32" customWidth="1"/>
  </cols>
  <sheetData>
    <row r="7" spans="1:19" ht="8.25" customHeight="1" x14ac:dyDescent="0.25"/>
    <row r="8" spans="1:19" ht="4.5" customHeight="1" x14ac:dyDescent="0.25">
      <c r="A8" s="1"/>
      <c r="B8" s="1"/>
      <c r="C8" s="1"/>
      <c r="D8" s="1"/>
      <c r="E8" s="1"/>
      <c r="F8" s="1"/>
      <c r="G8" s="1"/>
      <c r="H8" s="1"/>
      <c r="I8" s="1"/>
      <c r="J8" s="1"/>
      <c r="K8" s="1"/>
      <c r="L8" s="1"/>
      <c r="M8" s="8"/>
      <c r="N8" s="8"/>
      <c r="O8" s="8"/>
      <c r="P8" s="8"/>
      <c r="Q8" s="8"/>
      <c r="R8" s="8"/>
      <c r="S8" s="8"/>
    </row>
    <row r="9" spans="1:19" ht="47.25" customHeight="1" x14ac:dyDescent="0.25">
      <c r="A9" s="1"/>
      <c r="B9" s="68" t="s">
        <v>105</v>
      </c>
      <c r="C9" s="1"/>
      <c r="D9" s="69" t="s">
        <v>106</v>
      </c>
      <c r="E9" s="1"/>
      <c r="F9" s="68" t="s">
        <v>121</v>
      </c>
      <c r="G9" s="69"/>
      <c r="H9" s="68" t="s">
        <v>131</v>
      </c>
      <c r="I9" s="68" t="s">
        <v>132</v>
      </c>
      <c r="J9" s="69"/>
      <c r="K9" s="68" t="s">
        <v>53</v>
      </c>
      <c r="L9" s="69"/>
      <c r="M9" s="8"/>
      <c r="N9" s="8"/>
      <c r="O9" s="8"/>
      <c r="P9" s="8"/>
      <c r="Q9" s="8"/>
      <c r="R9" s="8"/>
      <c r="S9" s="8"/>
    </row>
    <row r="10" spans="1:19" x14ac:dyDescent="0.25">
      <c r="A10" s="1"/>
      <c r="B10" s="1"/>
      <c r="C10" s="1"/>
      <c r="D10" s="1"/>
      <c r="E10" s="1"/>
      <c r="F10" s="1"/>
      <c r="G10" s="1"/>
      <c r="H10" s="1"/>
      <c r="I10" s="1"/>
      <c r="J10" s="1"/>
      <c r="K10" s="1"/>
      <c r="L10" s="1"/>
      <c r="M10" s="8"/>
      <c r="N10" s="8"/>
      <c r="O10" s="8"/>
      <c r="P10" s="8"/>
      <c r="Q10" s="8"/>
      <c r="R10" s="8"/>
      <c r="S10" s="8"/>
    </row>
    <row r="11" spans="1:19" ht="37.5" customHeight="1" x14ac:dyDescent="0.25">
      <c r="A11" s="74">
        <v>1</v>
      </c>
      <c r="B11" s="117" t="s">
        <v>125</v>
      </c>
      <c r="C11" s="76"/>
      <c r="D11" s="117" t="s">
        <v>110</v>
      </c>
      <c r="E11" s="76"/>
      <c r="F11" s="116">
        <v>800000000</v>
      </c>
      <c r="G11" s="76"/>
      <c r="H11" s="116">
        <v>364802660.27999997</v>
      </c>
      <c r="I11" s="121">
        <f>H11-K11</f>
        <v>216000000</v>
      </c>
      <c r="J11" s="76"/>
      <c r="K11" s="116">
        <v>148802660.27999997</v>
      </c>
      <c r="L11" s="76"/>
      <c r="M11" s="26"/>
    </row>
    <row r="12" spans="1:19" ht="24.75" customHeight="1" x14ac:dyDescent="0.25">
      <c r="A12" s="74"/>
      <c r="B12" s="117"/>
      <c r="C12" s="76"/>
      <c r="D12" s="117"/>
      <c r="E12" s="76"/>
      <c r="F12" s="116"/>
      <c r="G12" s="76"/>
      <c r="H12" s="116"/>
      <c r="I12" s="121"/>
      <c r="J12" s="76"/>
      <c r="K12" s="116"/>
      <c r="L12" s="76"/>
      <c r="M12" s="26"/>
    </row>
    <row r="13" spans="1:19" ht="24" customHeight="1" x14ac:dyDescent="0.25">
      <c r="A13" s="74">
        <f>A11+1</f>
        <v>2</v>
      </c>
      <c r="B13" s="117" t="s">
        <v>123</v>
      </c>
      <c r="C13" s="76"/>
      <c r="D13" s="118" t="s">
        <v>107</v>
      </c>
      <c r="E13" s="76"/>
      <c r="F13" s="116">
        <f>'[1]DICIEMBRE '!$F$303</f>
        <v>15000000</v>
      </c>
      <c r="G13" s="76"/>
      <c r="H13" s="116">
        <v>11250000</v>
      </c>
      <c r="I13" s="121">
        <f t="shared" ref="I13" si="0">H13-K13</f>
        <v>3750000</v>
      </c>
      <c r="J13" s="76"/>
      <c r="K13" s="116">
        <v>7500000</v>
      </c>
      <c r="L13" s="76"/>
      <c r="M13" s="27"/>
    </row>
    <row r="14" spans="1:19" ht="23.25" customHeight="1" x14ac:dyDescent="0.25">
      <c r="A14" s="74"/>
      <c r="B14" s="117"/>
      <c r="C14" s="76"/>
      <c r="D14" s="118"/>
      <c r="E14" s="76"/>
      <c r="F14" s="116"/>
      <c r="G14" s="76"/>
      <c r="H14" s="116"/>
      <c r="I14" s="121"/>
      <c r="J14" s="76"/>
      <c r="K14" s="116"/>
      <c r="L14" s="76"/>
      <c r="M14" s="27"/>
    </row>
    <row r="15" spans="1:19" ht="24.75" customHeight="1" x14ac:dyDescent="0.25">
      <c r="A15" s="74">
        <f t="shared" ref="A15" si="1">A13+1</f>
        <v>3</v>
      </c>
      <c r="B15" s="117" t="s">
        <v>124</v>
      </c>
      <c r="C15" s="76"/>
      <c r="D15" s="118" t="s">
        <v>108</v>
      </c>
      <c r="E15" s="76"/>
      <c r="F15" s="116">
        <f>'[1]DICIEMBRE '!$F$304</f>
        <v>200000000</v>
      </c>
      <c r="G15" s="76"/>
      <c r="H15" s="116">
        <v>200000000</v>
      </c>
      <c r="I15" s="121">
        <f t="shared" ref="I15" si="2">H15-K15</f>
        <v>0</v>
      </c>
      <c r="J15" s="76"/>
      <c r="K15" s="116">
        <v>200000000</v>
      </c>
      <c r="L15" s="76"/>
      <c r="M15" s="27"/>
    </row>
    <row r="16" spans="1:19" ht="36.75" customHeight="1" x14ac:dyDescent="0.25">
      <c r="A16" s="74"/>
      <c r="B16" s="117"/>
      <c r="C16" s="76"/>
      <c r="D16" s="118"/>
      <c r="E16" s="76"/>
      <c r="F16" s="116"/>
      <c r="G16" s="76"/>
      <c r="H16" s="116"/>
      <c r="I16" s="121"/>
      <c r="J16" s="76"/>
      <c r="K16" s="116"/>
      <c r="L16" s="76"/>
    </row>
    <row r="17" spans="1:28" ht="30" customHeight="1" x14ac:dyDescent="0.25">
      <c r="A17" s="74">
        <f t="shared" ref="A17" si="3">A15+1</f>
        <v>4</v>
      </c>
      <c r="B17" s="117" t="s">
        <v>124</v>
      </c>
      <c r="C17" s="76"/>
      <c r="D17" s="118" t="s">
        <v>108</v>
      </c>
      <c r="E17" s="76"/>
      <c r="F17" s="116">
        <f>'[1]DICIEMBRE '!$F$305</f>
        <v>241000000</v>
      </c>
      <c r="G17" s="76"/>
      <c r="H17" s="116">
        <v>168700000</v>
      </c>
      <c r="I17" s="121">
        <f t="shared" ref="I17" si="4">H17-K17</f>
        <v>72300000</v>
      </c>
      <c r="J17" s="76"/>
      <c r="K17" s="116">
        <v>96400000</v>
      </c>
      <c r="L17" s="76"/>
      <c r="M17" s="27"/>
    </row>
    <row r="18" spans="1:28" ht="41.25" customHeight="1" x14ac:dyDescent="0.25">
      <c r="A18" s="74"/>
      <c r="B18" s="117"/>
      <c r="C18" s="76"/>
      <c r="D18" s="118"/>
      <c r="E18" s="76"/>
      <c r="F18" s="116"/>
      <c r="G18" s="76"/>
      <c r="H18" s="116"/>
      <c r="I18" s="121"/>
      <c r="J18" s="76"/>
      <c r="K18" s="116"/>
      <c r="L18" s="76"/>
    </row>
    <row r="19" spans="1:28" ht="25.5" customHeight="1" x14ac:dyDescent="0.25">
      <c r="A19" s="74">
        <f t="shared" ref="A19:A23" si="5">A17+1</f>
        <v>5</v>
      </c>
      <c r="B19" s="117" t="s">
        <v>123</v>
      </c>
      <c r="C19" s="76"/>
      <c r="D19" s="118" t="s">
        <v>109</v>
      </c>
      <c r="E19" s="76"/>
      <c r="F19" s="116">
        <f>'[1]DICIEMBRE '!$F$306</f>
        <v>85000000</v>
      </c>
      <c r="G19" s="76"/>
      <c r="H19" s="116">
        <v>63750001</v>
      </c>
      <c r="I19" s="121">
        <f t="shared" ref="I19" si="6">H19-K19</f>
        <v>21249999</v>
      </c>
      <c r="J19" s="76"/>
      <c r="K19" s="116">
        <v>42500002</v>
      </c>
      <c r="L19" s="76"/>
    </row>
    <row r="20" spans="1:28" ht="33.75" customHeight="1" x14ac:dyDescent="0.25">
      <c r="A20" s="74"/>
      <c r="B20" s="117"/>
      <c r="C20" s="76"/>
      <c r="D20" s="118"/>
      <c r="E20" s="76"/>
      <c r="F20" s="116"/>
      <c r="G20" s="76"/>
      <c r="H20" s="116"/>
      <c r="I20" s="121"/>
      <c r="J20" s="76"/>
      <c r="K20" s="116"/>
      <c r="L20" s="76"/>
    </row>
    <row r="21" spans="1:28" ht="28.5" customHeight="1" x14ac:dyDescent="0.25">
      <c r="A21" s="74">
        <f t="shared" si="5"/>
        <v>6</v>
      </c>
      <c r="B21" s="117" t="s">
        <v>125</v>
      </c>
      <c r="C21" s="76"/>
      <c r="D21" s="118" t="s">
        <v>116</v>
      </c>
      <c r="E21" s="76"/>
      <c r="F21" s="116">
        <v>10200000</v>
      </c>
      <c r="G21" s="76"/>
      <c r="H21" s="116">
        <v>10200000</v>
      </c>
      <c r="I21" s="121">
        <f t="shared" ref="I21" si="7">H21-K21</f>
        <v>2781816</v>
      </c>
      <c r="J21" s="76"/>
      <c r="K21" s="116">
        <v>7418184</v>
      </c>
      <c r="L21" s="71"/>
    </row>
    <row r="22" spans="1:28" ht="28.5" customHeight="1" x14ac:dyDescent="0.25">
      <c r="A22" s="74"/>
      <c r="B22" s="117"/>
      <c r="C22" s="76"/>
      <c r="D22" s="118"/>
      <c r="E22" s="76"/>
      <c r="F22" s="116"/>
      <c r="G22" s="76"/>
      <c r="H22" s="116"/>
      <c r="I22" s="121"/>
      <c r="J22" s="76"/>
      <c r="K22" s="116"/>
      <c r="L22" s="71"/>
    </row>
    <row r="23" spans="1:28" ht="28.5" customHeight="1" x14ac:dyDescent="0.25">
      <c r="A23" s="74">
        <f t="shared" si="5"/>
        <v>7</v>
      </c>
      <c r="B23" s="117" t="s">
        <v>118</v>
      </c>
      <c r="C23" s="76"/>
      <c r="D23" s="118" t="s">
        <v>117</v>
      </c>
      <c r="E23" s="76"/>
      <c r="F23" s="116">
        <v>15000000</v>
      </c>
      <c r="G23" s="76"/>
      <c r="H23" s="116"/>
      <c r="I23" s="121">
        <f t="shared" ref="I23" si="8">H23-K23</f>
        <v>-15000000</v>
      </c>
      <c r="J23" s="76"/>
      <c r="K23" s="116">
        <v>15000000</v>
      </c>
      <c r="L23" s="73"/>
    </row>
    <row r="24" spans="1:28" ht="28.5" customHeight="1" x14ac:dyDescent="0.25">
      <c r="A24" s="74"/>
      <c r="B24" s="117"/>
      <c r="C24" s="76"/>
      <c r="D24" s="118"/>
      <c r="E24" s="76"/>
      <c r="F24" s="116"/>
      <c r="G24" s="76"/>
      <c r="H24" s="116"/>
      <c r="I24" s="121"/>
      <c r="J24" s="76"/>
      <c r="K24" s="116"/>
      <c r="L24" s="73"/>
    </row>
    <row r="25" spans="1:28" x14ac:dyDescent="0.25">
      <c r="A25" s="120" t="s">
        <v>133</v>
      </c>
      <c r="B25" s="120"/>
      <c r="C25" s="120"/>
      <c r="D25" s="120"/>
      <c r="E25" s="120"/>
      <c r="F25" s="119">
        <f>SUM(H11:H24)</f>
        <v>818702661.27999997</v>
      </c>
      <c r="G25" s="76"/>
      <c r="H25" s="119" t="s">
        <v>134</v>
      </c>
      <c r="I25" s="119"/>
      <c r="J25" s="119"/>
      <c r="K25" s="119">
        <f>SUM(K11:K24)</f>
        <v>517620846.27999997</v>
      </c>
    </row>
    <row r="26" spans="1:28" x14ac:dyDescent="0.25">
      <c r="A26" s="120"/>
      <c r="B26" s="120"/>
      <c r="C26" s="120"/>
      <c r="D26" s="120"/>
      <c r="E26" s="120"/>
      <c r="F26" s="119"/>
      <c r="G26" s="76"/>
      <c r="H26" s="119"/>
      <c r="I26" s="119"/>
      <c r="J26" s="119"/>
      <c r="K26" s="119"/>
    </row>
    <row r="27" spans="1:28" x14ac:dyDescent="0.25">
      <c r="A27" s="62"/>
    </row>
    <row r="28" spans="1:28" x14ac:dyDescent="0.25">
      <c r="A28" s="62" t="s">
        <v>122</v>
      </c>
    </row>
    <row r="29" spans="1:28" x14ac:dyDescent="0.25">
      <c r="A29" s="62"/>
    </row>
    <row r="31" spans="1:28" ht="23.25" x14ac:dyDescent="0.35">
      <c r="AB31" s="17"/>
    </row>
    <row r="32" spans="1:28" ht="23.25" x14ac:dyDescent="0.35">
      <c r="AB32" s="17"/>
    </row>
    <row r="33" spans="28:28" ht="23.25" x14ac:dyDescent="0.35">
      <c r="AB33" s="17"/>
    </row>
    <row r="34" spans="28:28" ht="23.25" x14ac:dyDescent="0.35">
      <c r="AB34" s="17"/>
    </row>
  </sheetData>
  <mergeCells count="87">
    <mergeCell ref="L11:L12"/>
    <mergeCell ref="A11:A12"/>
    <mergeCell ref="B11:B12"/>
    <mergeCell ref="C11:C12"/>
    <mergeCell ref="D11:D12"/>
    <mergeCell ref="E11:E12"/>
    <mergeCell ref="F11:F12"/>
    <mergeCell ref="G11:G12"/>
    <mergeCell ref="H11:H12"/>
    <mergeCell ref="I11:I12"/>
    <mergeCell ref="J11:J12"/>
    <mergeCell ref="K11:K12"/>
    <mergeCell ref="L13:L14"/>
    <mergeCell ref="A13:A14"/>
    <mergeCell ref="B13:B14"/>
    <mergeCell ref="C13:C14"/>
    <mergeCell ref="D13:D14"/>
    <mergeCell ref="E13:E14"/>
    <mergeCell ref="F13:F14"/>
    <mergeCell ref="G13:G14"/>
    <mergeCell ref="H13:H14"/>
    <mergeCell ref="I13:I14"/>
    <mergeCell ref="J13:J14"/>
    <mergeCell ref="K13:K14"/>
    <mergeCell ref="L15:L16"/>
    <mergeCell ref="A15:A16"/>
    <mergeCell ref="B15:B16"/>
    <mergeCell ref="C15:C16"/>
    <mergeCell ref="D15:D16"/>
    <mergeCell ref="E15:E16"/>
    <mergeCell ref="F15:F16"/>
    <mergeCell ref="G15:G16"/>
    <mergeCell ref="H15:H16"/>
    <mergeCell ref="I15:I16"/>
    <mergeCell ref="J15:J16"/>
    <mergeCell ref="K15:K16"/>
    <mergeCell ref="A17:A18"/>
    <mergeCell ref="B17:B18"/>
    <mergeCell ref="C17:C18"/>
    <mergeCell ref="D17:D18"/>
    <mergeCell ref="E17:E18"/>
    <mergeCell ref="I17:I18"/>
    <mergeCell ref="J17:J18"/>
    <mergeCell ref="K17:K18"/>
    <mergeCell ref="L17:L20"/>
    <mergeCell ref="G19:G20"/>
    <mergeCell ref="H19:H20"/>
    <mergeCell ref="I19:I20"/>
    <mergeCell ref="J19:J20"/>
    <mergeCell ref="D19:D20"/>
    <mergeCell ref="E19:E20"/>
    <mergeCell ref="F19:F20"/>
    <mergeCell ref="G17:G18"/>
    <mergeCell ref="H17:H18"/>
    <mergeCell ref="F17:F18"/>
    <mergeCell ref="F23:F24"/>
    <mergeCell ref="G23:G24"/>
    <mergeCell ref="H23:H24"/>
    <mergeCell ref="K19:K20"/>
    <mergeCell ref="A21:A22"/>
    <mergeCell ref="G21:G22"/>
    <mergeCell ref="H21:H22"/>
    <mergeCell ref="I21:I22"/>
    <mergeCell ref="A19:A20"/>
    <mergeCell ref="B19:B20"/>
    <mergeCell ref="C19:C20"/>
    <mergeCell ref="A23:A24"/>
    <mergeCell ref="B23:B24"/>
    <mergeCell ref="C23:C24"/>
    <mergeCell ref="E23:E24"/>
    <mergeCell ref="D23:D24"/>
    <mergeCell ref="I23:I24"/>
    <mergeCell ref="J23:J24"/>
    <mergeCell ref="K23:K24"/>
    <mergeCell ref="K25:K26"/>
    <mergeCell ref="H25:I26"/>
    <mergeCell ref="A25:E26"/>
    <mergeCell ref="F25:F26"/>
    <mergeCell ref="G25:G26"/>
    <mergeCell ref="J25:J26"/>
    <mergeCell ref="F21:F22"/>
    <mergeCell ref="K21:K22"/>
    <mergeCell ref="B21:B22"/>
    <mergeCell ref="D21:D22"/>
    <mergeCell ref="C21:C22"/>
    <mergeCell ref="E21:E22"/>
    <mergeCell ref="J21:J22"/>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opLeftCell="A4" zoomScaleNormal="100" workbookViewId="0">
      <selection activeCell="I15" sqref="I15:I16"/>
    </sheetView>
  </sheetViews>
  <sheetFormatPr baseColWidth="10" defaultRowHeight="15" x14ac:dyDescent="0.25"/>
  <cols>
    <col min="1" max="1" width="4" customWidth="1"/>
    <col min="2" max="2" width="21.42578125" customWidth="1"/>
    <col min="3" max="3" width="2" customWidth="1"/>
    <col min="4" max="4" width="17.42578125" customWidth="1"/>
    <col min="5" max="5" width="1.42578125" customWidth="1"/>
    <col min="6" max="6" width="18.5703125" customWidth="1"/>
    <col min="7" max="7" width="1" customWidth="1"/>
    <col min="8" max="8" width="24.28515625" customWidth="1"/>
    <col min="9" max="9" width="1.5703125" customWidth="1"/>
    <col min="10" max="10" width="4.140625" customWidth="1"/>
    <col min="11" max="11" width="22.140625" customWidth="1"/>
    <col min="12" max="12" width="2.140625" customWidth="1"/>
    <col min="13" max="13" width="16.85546875" customWidth="1"/>
    <col min="14" max="14" width="1.7109375" customWidth="1"/>
    <col min="15" max="15" width="23.7109375" customWidth="1"/>
    <col min="16" max="16" width="1.28515625" customWidth="1"/>
    <col min="17" max="17" width="24.42578125" customWidth="1"/>
    <col min="18" max="18" width="3.85546875" customWidth="1"/>
    <col min="19" max="19" width="24" customWidth="1"/>
    <col min="20" max="20" width="1.5703125" customWidth="1"/>
    <col min="21" max="21" width="17.7109375" customWidth="1"/>
    <col min="22" max="22" width="2.140625" customWidth="1"/>
    <col min="23" max="23" width="26.5703125" customWidth="1"/>
    <col min="24" max="24" width="1.7109375" customWidth="1"/>
    <col min="25" max="25" width="25.7109375" customWidth="1"/>
  </cols>
  <sheetData>
    <row r="1" spans="1:25" hidden="1" x14ac:dyDescent="0.25"/>
    <row r="2" spans="1:25" hidden="1" x14ac:dyDescent="0.25"/>
    <row r="3" spans="1:25" hidden="1" x14ac:dyDescent="0.25"/>
    <row r="11" spans="1:25" ht="30" x14ac:dyDescent="0.25">
      <c r="A11" s="1"/>
      <c r="B11" s="2" t="s">
        <v>0</v>
      </c>
      <c r="C11" s="2"/>
      <c r="D11" s="2" t="s">
        <v>56</v>
      </c>
      <c r="E11" s="2"/>
      <c r="F11" s="2" t="s">
        <v>57</v>
      </c>
      <c r="G11" s="2"/>
      <c r="H11" s="2" t="s">
        <v>58</v>
      </c>
      <c r="I11" s="2"/>
      <c r="J11" s="89"/>
      <c r="K11" s="2" t="s">
        <v>0</v>
      </c>
      <c r="L11" s="2"/>
      <c r="M11" s="2" t="s">
        <v>56</v>
      </c>
      <c r="N11" s="2"/>
      <c r="O11" s="2" t="s">
        <v>57</v>
      </c>
      <c r="P11" s="2"/>
      <c r="Q11" s="2" t="s">
        <v>58</v>
      </c>
      <c r="R11" s="130"/>
      <c r="S11" s="2" t="s">
        <v>0</v>
      </c>
      <c r="T11" s="2"/>
      <c r="U11" s="2" t="s">
        <v>56</v>
      </c>
      <c r="V11" s="2"/>
      <c r="W11" s="2" t="s">
        <v>57</v>
      </c>
      <c r="X11" s="2"/>
      <c r="Y11" s="2" t="s">
        <v>58</v>
      </c>
    </row>
    <row r="12" spans="1:25" x14ac:dyDescent="0.25">
      <c r="A12" s="1"/>
      <c r="B12" s="3"/>
      <c r="C12" s="3"/>
      <c r="D12" s="3"/>
      <c r="E12" s="3"/>
      <c r="F12" s="3"/>
      <c r="G12" s="3"/>
      <c r="H12" s="3"/>
      <c r="I12" s="3"/>
      <c r="J12" s="89"/>
      <c r="K12" s="3"/>
      <c r="L12" s="3"/>
      <c r="M12" s="3"/>
      <c r="N12" s="3"/>
      <c r="O12" s="3"/>
      <c r="P12" s="3"/>
      <c r="Q12" s="3"/>
      <c r="R12" s="130"/>
      <c r="S12" s="3"/>
      <c r="T12" s="3"/>
      <c r="U12" s="3"/>
      <c r="V12" s="3"/>
      <c r="W12" s="3"/>
      <c r="X12" s="3"/>
      <c r="Y12" s="3"/>
    </row>
    <row r="13" spans="1:25" ht="18" x14ac:dyDescent="0.25">
      <c r="A13" s="6"/>
      <c r="B13" s="6"/>
      <c r="C13" s="6"/>
      <c r="D13" s="7" t="s">
        <v>59</v>
      </c>
      <c r="E13" s="6"/>
      <c r="F13" s="6"/>
      <c r="G13" s="6"/>
      <c r="H13" s="6"/>
      <c r="I13" s="6"/>
      <c r="J13" s="89"/>
      <c r="K13" s="6"/>
      <c r="L13" s="6"/>
      <c r="M13" s="7"/>
      <c r="N13" s="6"/>
      <c r="O13" s="7" t="s">
        <v>60</v>
      </c>
      <c r="P13" s="6"/>
      <c r="Q13" s="6"/>
      <c r="R13" s="130"/>
      <c r="S13" s="6"/>
      <c r="T13" s="6"/>
      <c r="U13" s="7"/>
      <c r="V13" s="7" t="s">
        <v>89</v>
      </c>
      <c r="W13" s="6"/>
      <c r="X13" s="6"/>
      <c r="Y13" s="6"/>
    </row>
    <row r="14" spans="1:25" x14ac:dyDescent="0.25">
      <c r="A14" s="6"/>
      <c r="B14" s="9"/>
      <c r="C14" s="9"/>
      <c r="D14" s="9"/>
      <c r="E14" s="9"/>
      <c r="F14" s="9"/>
      <c r="G14" s="9"/>
      <c r="H14" s="9"/>
      <c r="I14" s="9"/>
      <c r="J14" s="90"/>
      <c r="K14" s="9"/>
      <c r="L14" s="9"/>
      <c r="M14" s="9"/>
      <c r="N14" s="9"/>
      <c r="O14" s="9"/>
      <c r="P14" s="9"/>
      <c r="Q14" s="22"/>
      <c r="R14" s="130"/>
      <c r="S14" s="9"/>
      <c r="T14" s="9"/>
      <c r="U14" s="9"/>
      <c r="V14" s="9"/>
      <c r="W14" s="9"/>
      <c r="X14" s="9"/>
      <c r="Y14" s="22"/>
    </row>
    <row r="15" spans="1:25" ht="15.75" customHeight="1" x14ac:dyDescent="0.25">
      <c r="A15" s="74">
        <v>1</v>
      </c>
      <c r="B15" s="86" t="s">
        <v>5</v>
      </c>
      <c r="C15" s="80"/>
      <c r="D15" s="83">
        <v>665000000</v>
      </c>
      <c r="E15" s="80"/>
      <c r="F15" s="127" t="s">
        <v>61</v>
      </c>
      <c r="G15" s="80"/>
      <c r="H15" s="83">
        <v>8331382.9399999995</v>
      </c>
      <c r="I15" s="80"/>
      <c r="J15" s="74">
        <v>1</v>
      </c>
      <c r="K15" s="86" t="s">
        <v>5</v>
      </c>
      <c r="L15" s="80"/>
      <c r="M15" s="83">
        <v>665000000</v>
      </c>
      <c r="N15" s="80"/>
      <c r="O15" s="84" t="s">
        <v>62</v>
      </c>
      <c r="P15" s="80"/>
      <c r="Q15" s="83">
        <v>9075117.0099999998</v>
      </c>
      <c r="R15" s="74">
        <v>1</v>
      </c>
      <c r="S15" s="86" t="s">
        <v>5</v>
      </c>
      <c r="T15" s="80"/>
      <c r="U15" s="83">
        <v>665000000</v>
      </c>
      <c r="V15" s="80"/>
      <c r="W15" s="84" t="s">
        <v>62</v>
      </c>
      <c r="X15" s="80"/>
      <c r="Y15" s="131">
        <v>0</v>
      </c>
    </row>
    <row r="16" spans="1:25" ht="15.75" customHeight="1" x14ac:dyDescent="0.25">
      <c r="A16" s="74"/>
      <c r="B16" s="87"/>
      <c r="C16" s="76"/>
      <c r="D16" s="77"/>
      <c r="E16" s="76"/>
      <c r="F16" s="128"/>
      <c r="G16" s="88"/>
      <c r="H16" s="77"/>
      <c r="I16" s="76"/>
      <c r="J16" s="74"/>
      <c r="K16" s="87"/>
      <c r="L16" s="76"/>
      <c r="M16" s="77"/>
      <c r="N16" s="76"/>
      <c r="O16" s="85"/>
      <c r="P16" s="88"/>
      <c r="Q16" s="108"/>
      <c r="R16" s="74"/>
      <c r="S16" s="87"/>
      <c r="T16" s="76"/>
      <c r="U16" s="77"/>
      <c r="V16" s="76"/>
      <c r="W16" s="85"/>
      <c r="X16" s="76"/>
      <c r="Y16" s="102"/>
    </row>
    <row r="17" spans="1:25" ht="15.75" customHeight="1" x14ac:dyDescent="0.25">
      <c r="A17" s="74">
        <f>A15+1</f>
        <v>2</v>
      </c>
      <c r="B17" s="79" t="s">
        <v>6</v>
      </c>
      <c r="C17" s="76"/>
      <c r="D17" s="77">
        <v>632300000</v>
      </c>
      <c r="E17" s="76"/>
      <c r="F17" s="128"/>
      <c r="G17" s="76"/>
      <c r="H17" s="102">
        <v>6306561.25</v>
      </c>
      <c r="I17" s="76"/>
      <c r="J17" s="74">
        <f>J15+1</f>
        <v>2</v>
      </c>
      <c r="K17" s="79" t="s">
        <v>6</v>
      </c>
      <c r="L17" s="76"/>
      <c r="M17" s="77">
        <v>632300000</v>
      </c>
      <c r="N17" s="76"/>
      <c r="O17" s="85"/>
      <c r="P17" s="76"/>
      <c r="Q17" s="108">
        <v>9853322.1699999999</v>
      </c>
      <c r="R17" s="74">
        <f>R15+1</f>
        <v>2</v>
      </c>
      <c r="S17" s="79" t="s">
        <v>6</v>
      </c>
      <c r="T17" s="76"/>
      <c r="U17" s="77">
        <v>632300000</v>
      </c>
      <c r="V17" s="76"/>
      <c r="W17" s="85"/>
      <c r="X17" s="76"/>
      <c r="Y17" s="102">
        <v>0</v>
      </c>
    </row>
    <row r="18" spans="1:25" ht="15.75" customHeight="1" x14ac:dyDescent="0.25">
      <c r="A18" s="74"/>
      <c r="B18" s="79"/>
      <c r="C18" s="76"/>
      <c r="D18" s="77"/>
      <c r="E18" s="76"/>
      <c r="F18" s="128"/>
      <c r="G18" s="76"/>
      <c r="H18" s="102"/>
      <c r="I18" s="76"/>
      <c r="J18" s="74"/>
      <c r="K18" s="79"/>
      <c r="L18" s="76"/>
      <c r="M18" s="77"/>
      <c r="N18" s="76"/>
      <c r="O18" s="85"/>
      <c r="P18" s="76"/>
      <c r="Q18" s="108"/>
      <c r="R18" s="74"/>
      <c r="S18" s="79"/>
      <c r="T18" s="76"/>
      <c r="U18" s="77"/>
      <c r="V18" s="76"/>
      <c r="W18" s="85"/>
      <c r="X18" s="76"/>
      <c r="Y18" s="102"/>
    </row>
    <row r="19" spans="1:25" ht="15.75" customHeight="1" x14ac:dyDescent="0.25">
      <c r="A19" s="74">
        <f t="shared" ref="A19" si="0">A17+1</f>
        <v>3</v>
      </c>
      <c r="B19" s="79" t="s">
        <v>7</v>
      </c>
      <c r="C19" s="76"/>
      <c r="D19" s="77">
        <v>409057943.31999999</v>
      </c>
      <c r="E19" s="76"/>
      <c r="F19" s="128"/>
      <c r="G19" s="76"/>
      <c r="H19" s="102">
        <v>5178048.93</v>
      </c>
      <c r="I19" s="76"/>
      <c r="J19" s="74">
        <f t="shared" ref="J19" si="1">J17+1</f>
        <v>3</v>
      </c>
      <c r="K19" s="79" t="s">
        <v>7</v>
      </c>
      <c r="L19" s="76"/>
      <c r="M19" s="77">
        <v>409057943.31999999</v>
      </c>
      <c r="N19" s="76"/>
      <c r="O19" s="85"/>
      <c r="P19" s="76"/>
      <c r="Q19" s="108">
        <v>5590886.540000001</v>
      </c>
      <c r="R19" s="74">
        <f t="shared" ref="R19" si="2">R17+1</f>
        <v>3</v>
      </c>
      <c r="S19" s="79" t="s">
        <v>7</v>
      </c>
      <c r="T19" s="76"/>
      <c r="U19" s="77">
        <v>409057943.31999999</v>
      </c>
      <c r="V19" s="76"/>
      <c r="W19" s="85"/>
      <c r="X19" s="76"/>
      <c r="Y19" s="102">
        <v>0</v>
      </c>
    </row>
    <row r="20" spans="1:25" ht="15.75" customHeight="1" x14ac:dyDescent="0.25">
      <c r="A20" s="74"/>
      <c r="B20" s="79"/>
      <c r="C20" s="76"/>
      <c r="D20" s="77"/>
      <c r="E20" s="76"/>
      <c r="F20" s="128"/>
      <c r="G20" s="76"/>
      <c r="H20" s="102"/>
      <c r="I20" s="76"/>
      <c r="J20" s="74"/>
      <c r="K20" s="79"/>
      <c r="L20" s="76"/>
      <c r="M20" s="77"/>
      <c r="N20" s="76"/>
      <c r="O20" s="85"/>
      <c r="P20" s="76"/>
      <c r="Q20" s="108"/>
      <c r="R20" s="74"/>
      <c r="S20" s="79"/>
      <c r="T20" s="76"/>
      <c r="U20" s="77"/>
      <c r="V20" s="76"/>
      <c r="W20" s="85"/>
      <c r="X20" s="76"/>
      <c r="Y20" s="102"/>
    </row>
    <row r="21" spans="1:25" ht="15.75" customHeight="1" x14ac:dyDescent="0.25">
      <c r="A21" s="74">
        <f t="shared" ref="A21" si="3">A19+1</f>
        <v>4</v>
      </c>
      <c r="B21" s="79" t="s">
        <v>6</v>
      </c>
      <c r="C21" s="76"/>
      <c r="D21" s="77">
        <v>374700000</v>
      </c>
      <c r="E21" s="76"/>
      <c r="F21" s="128"/>
      <c r="G21" s="76"/>
      <c r="H21" s="102">
        <v>3575241.5100000002</v>
      </c>
      <c r="I21" s="76"/>
      <c r="J21" s="74">
        <f t="shared" ref="J21" si="4">J19+1</f>
        <v>4</v>
      </c>
      <c r="K21" s="79" t="s">
        <v>6</v>
      </c>
      <c r="L21" s="76"/>
      <c r="M21" s="77">
        <v>374700000</v>
      </c>
      <c r="N21" s="76"/>
      <c r="O21" s="85"/>
      <c r="P21" s="76"/>
      <c r="Q21" s="108">
        <v>5585929.4299999997</v>
      </c>
      <c r="R21" s="74">
        <f t="shared" ref="R21" si="5">R19+1</f>
        <v>4</v>
      </c>
      <c r="S21" s="79" t="s">
        <v>6</v>
      </c>
      <c r="T21" s="76"/>
      <c r="U21" s="77">
        <v>374700000</v>
      </c>
      <c r="V21" s="76"/>
      <c r="W21" s="85"/>
      <c r="X21" s="76"/>
      <c r="Y21" s="102">
        <v>0</v>
      </c>
    </row>
    <row r="22" spans="1:25" ht="15.75" customHeight="1" x14ac:dyDescent="0.25">
      <c r="A22" s="74"/>
      <c r="B22" s="79"/>
      <c r="C22" s="76"/>
      <c r="D22" s="77"/>
      <c r="E22" s="76"/>
      <c r="F22" s="128"/>
      <c r="G22" s="76"/>
      <c r="H22" s="102"/>
      <c r="I22" s="76"/>
      <c r="J22" s="74"/>
      <c r="K22" s="79"/>
      <c r="L22" s="76"/>
      <c r="M22" s="77"/>
      <c r="N22" s="76"/>
      <c r="O22" s="85"/>
      <c r="P22" s="76"/>
      <c r="Q22" s="108"/>
      <c r="R22" s="74"/>
      <c r="S22" s="79"/>
      <c r="T22" s="76"/>
      <c r="U22" s="77"/>
      <c r="V22" s="76"/>
      <c r="W22" s="85"/>
      <c r="X22" s="76"/>
      <c r="Y22" s="102"/>
    </row>
    <row r="23" spans="1:25" ht="15.75" customHeight="1" x14ac:dyDescent="0.25">
      <c r="A23" s="74">
        <f t="shared" ref="A23" si="6">A21+1</f>
        <v>5</v>
      </c>
      <c r="B23" s="79" t="s">
        <v>6</v>
      </c>
      <c r="C23" s="76"/>
      <c r="D23" s="77">
        <v>153680955</v>
      </c>
      <c r="E23" s="76"/>
      <c r="F23" s="128"/>
      <c r="G23" s="76"/>
      <c r="H23" s="102">
        <v>437812.1</v>
      </c>
      <c r="I23" s="76"/>
      <c r="J23" s="74">
        <f t="shared" ref="J23" si="7">J21+1</f>
        <v>5</v>
      </c>
      <c r="K23" s="79" t="s">
        <v>6</v>
      </c>
      <c r="L23" s="76"/>
      <c r="M23" s="77">
        <v>153680955</v>
      </c>
      <c r="N23" s="76"/>
      <c r="O23" s="85"/>
      <c r="P23" s="76"/>
      <c r="Q23" s="108">
        <v>3222291.55</v>
      </c>
      <c r="R23" s="74">
        <f t="shared" ref="R23" si="8">R21+1</f>
        <v>5</v>
      </c>
      <c r="S23" s="79" t="s">
        <v>6</v>
      </c>
      <c r="T23" s="76"/>
      <c r="U23" s="77">
        <v>153680955</v>
      </c>
      <c r="V23" s="76"/>
      <c r="W23" s="85"/>
      <c r="X23" s="76"/>
      <c r="Y23" s="102">
        <v>0</v>
      </c>
    </row>
    <row r="24" spans="1:25" ht="15.75" customHeight="1" x14ac:dyDescent="0.25">
      <c r="A24" s="74"/>
      <c r="B24" s="79"/>
      <c r="C24" s="76"/>
      <c r="D24" s="77"/>
      <c r="E24" s="76"/>
      <c r="F24" s="128"/>
      <c r="G24" s="76"/>
      <c r="H24" s="102"/>
      <c r="I24" s="76"/>
      <c r="J24" s="74"/>
      <c r="K24" s="79"/>
      <c r="L24" s="76"/>
      <c r="M24" s="77"/>
      <c r="N24" s="76"/>
      <c r="O24" s="85"/>
      <c r="P24" s="76"/>
      <c r="Q24" s="108"/>
      <c r="R24" s="74"/>
      <c r="S24" s="79"/>
      <c r="T24" s="76"/>
      <c r="U24" s="77"/>
      <c r="V24" s="76"/>
      <c r="W24" s="85"/>
      <c r="X24" s="76"/>
      <c r="Y24" s="102"/>
    </row>
    <row r="25" spans="1:25" ht="15.75" customHeight="1" x14ac:dyDescent="0.25">
      <c r="A25" s="74">
        <f t="shared" ref="A25" si="9">A23+1</f>
        <v>6</v>
      </c>
      <c r="B25" s="79" t="s">
        <v>8</v>
      </c>
      <c r="C25" s="76"/>
      <c r="D25" s="77">
        <v>2191682494.4400001</v>
      </c>
      <c r="E25" s="76"/>
      <c r="F25" s="128"/>
      <c r="G25" s="76"/>
      <c r="H25" s="102">
        <v>8936164.6799999997</v>
      </c>
      <c r="I25" s="76"/>
      <c r="J25" s="74">
        <f t="shared" ref="J25" si="10">J23+1</f>
        <v>6</v>
      </c>
      <c r="K25" s="79" t="s">
        <v>8</v>
      </c>
      <c r="L25" s="76"/>
      <c r="M25" s="77">
        <v>2191682494.4400001</v>
      </c>
      <c r="N25" s="76"/>
      <c r="O25" s="85"/>
      <c r="P25" s="76"/>
      <c r="Q25" s="108">
        <v>48156237.879999995</v>
      </c>
      <c r="R25" s="74">
        <f t="shared" ref="R25" si="11">R23+1</f>
        <v>6</v>
      </c>
      <c r="S25" s="79" t="s">
        <v>8</v>
      </c>
      <c r="T25" s="76"/>
      <c r="U25" s="77">
        <v>2191682494.4400001</v>
      </c>
      <c r="V25" s="76"/>
      <c r="W25" s="85"/>
      <c r="X25" s="76"/>
      <c r="Y25" s="102">
        <v>0</v>
      </c>
    </row>
    <row r="26" spans="1:25" ht="15.75" customHeight="1" x14ac:dyDescent="0.25">
      <c r="A26" s="74"/>
      <c r="B26" s="79"/>
      <c r="C26" s="76"/>
      <c r="D26" s="77"/>
      <c r="E26" s="76"/>
      <c r="F26" s="128"/>
      <c r="G26" s="76"/>
      <c r="H26" s="102"/>
      <c r="I26" s="76"/>
      <c r="J26" s="74"/>
      <c r="K26" s="79"/>
      <c r="L26" s="76"/>
      <c r="M26" s="77"/>
      <c r="N26" s="76"/>
      <c r="O26" s="85"/>
      <c r="P26" s="76"/>
      <c r="Q26" s="108"/>
      <c r="R26" s="74"/>
      <c r="S26" s="79"/>
      <c r="T26" s="76"/>
      <c r="U26" s="77"/>
      <c r="V26" s="76"/>
      <c r="W26" s="85"/>
      <c r="X26" s="76"/>
      <c r="Y26" s="102"/>
    </row>
    <row r="27" spans="1:25" ht="15.75" customHeight="1" x14ac:dyDescent="0.25">
      <c r="A27" s="74">
        <f t="shared" ref="A27" si="12">A25+1</f>
        <v>7</v>
      </c>
      <c r="B27" s="79" t="s">
        <v>6</v>
      </c>
      <c r="C27" s="76"/>
      <c r="D27" s="77">
        <v>249553564</v>
      </c>
      <c r="E27" s="76"/>
      <c r="F27" s="128"/>
      <c r="G27" s="76"/>
      <c r="H27" s="102">
        <v>672186.78</v>
      </c>
      <c r="I27" s="76"/>
      <c r="J27" s="74">
        <f t="shared" ref="J27" si="13">J25+1</f>
        <v>7</v>
      </c>
      <c r="K27" s="79" t="s">
        <v>6</v>
      </c>
      <c r="L27" s="76"/>
      <c r="M27" s="77">
        <v>249553564</v>
      </c>
      <c r="N27" s="76"/>
      <c r="O27" s="85"/>
      <c r="P27" s="76"/>
      <c r="Q27" s="108">
        <v>4947743.55</v>
      </c>
      <c r="R27" s="74">
        <f t="shared" ref="R27" si="14">R25+1</f>
        <v>7</v>
      </c>
      <c r="S27" s="79" t="s">
        <v>6</v>
      </c>
      <c r="T27" s="76"/>
      <c r="U27" s="77">
        <v>249553564</v>
      </c>
      <c r="V27" s="76"/>
      <c r="W27" s="85"/>
      <c r="X27" s="76"/>
      <c r="Y27" s="102">
        <v>0</v>
      </c>
    </row>
    <row r="28" spans="1:25" ht="15.75" customHeight="1" x14ac:dyDescent="0.25">
      <c r="A28" s="74"/>
      <c r="B28" s="79"/>
      <c r="C28" s="76"/>
      <c r="D28" s="77"/>
      <c r="E28" s="76"/>
      <c r="F28" s="128"/>
      <c r="G28" s="76"/>
      <c r="H28" s="102"/>
      <c r="I28" s="76"/>
      <c r="J28" s="74"/>
      <c r="K28" s="79"/>
      <c r="L28" s="76"/>
      <c r="M28" s="77"/>
      <c r="N28" s="76"/>
      <c r="O28" s="85"/>
      <c r="P28" s="76"/>
      <c r="Q28" s="108"/>
      <c r="R28" s="74"/>
      <c r="S28" s="79"/>
      <c r="T28" s="76"/>
      <c r="U28" s="77"/>
      <c r="V28" s="76"/>
      <c r="W28" s="85"/>
      <c r="X28" s="76"/>
      <c r="Y28" s="102"/>
    </row>
    <row r="29" spans="1:25" ht="15.75" customHeight="1" x14ac:dyDescent="0.25">
      <c r="A29" s="74">
        <f t="shared" ref="A29" si="15">A27+1</f>
        <v>8</v>
      </c>
      <c r="B29" s="79" t="s">
        <v>8</v>
      </c>
      <c r="C29" s="76"/>
      <c r="D29" s="82">
        <v>490326868.06999999</v>
      </c>
      <c r="E29" s="76"/>
      <c r="F29" s="128"/>
      <c r="G29" s="76"/>
      <c r="H29" s="102">
        <v>1999767.7599999998</v>
      </c>
      <c r="I29" s="76"/>
      <c r="J29" s="74">
        <f t="shared" ref="J29" si="16">J27+1</f>
        <v>8</v>
      </c>
      <c r="K29" s="79" t="s">
        <v>8</v>
      </c>
      <c r="L29" s="76"/>
      <c r="M29" s="82">
        <v>490326868.06999999</v>
      </c>
      <c r="N29" s="76"/>
      <c r="O29" s="85"/>
      <c r="P29" s="76"/>
      <c r="Q29" s="108">
        <v>10776579.85</v>
      </c>
      <c r="R29" s="74">
        <f t="shared" ref="R29" si="17">R27+1</f>
        <v>8</v>
      </c>
      <c r="S29" s="79" t="s">
        <v>8</v>
      </c>
      <c r="T29" s="76"/>
      <c r="U29" s="82">
        <v>490326868.06999999</v>
      </c>
      <c r="V29" s="76"/>
      <c r="W29" s="85"/>
      <c r="X29" s="76"/>
      <c r="Y29" s="102">
        <v>0</v>
      </c>
    </row>
    <row r="30" spans="1:25" ht="15.75" customHeight="1" x14ac:dyDescent="0.25">
      <c r="A30" s="74"/>
      <c r="B30" s="79"/>
      <c r="C30" s="76"/>
      <c r="D30" s="82"/>
      <c r="E30" s="76"/>
      <c r="F30" s="128"/>
      <c r="G30" s="76"/>
      <c r="H30" s="102"/>
      <c r="I30" s="76"/>
      <c r="J30" s="74"/>
      <c r="K30" s="79"/>
      <c r="L30" s="76"/>
      <c r="M30" s="82"/>
      <c r="N30" s="76"/>
      <c r="O30" s="85"/>
      <c r="P30" s="76"/>
      <c r="Q30" s="108"/>
      <c r="R30" s="74"/>
      <c r="S30" s="79"/>
      <c r="T30" s="76"/>
      <c r="U30" s="82"/>
      <c r="V30" s="76"/>
      <c r="W30" s="85"/>
      <c r="X30" s="76"/>
      <c r="Y30" s="102"/>
    </row>
    <row r="31" spans="1:25" ht="15" customHeight="1" x14ac:dyDescent="0.25">
      <c r="A31" s="74">
        <f t="shared" ref="A31" si="18">A29+1</f>
        <v>9</v>
      </c>
      <c r="B31" s="75" t="s">
        <v>6</v>
      </c>
      <c r="C31" s="76"/>
      <c r="D31" s="82">
        <v>957755570.35000002</v>
      </c>
      <c r="E31" s="76"/>
      <c r="F31" s="128"/>
      <c r="G31" s="76"/>
      <c r="H31" s="102">
        <v>2732536.29</v>
      </c>
      <c r="I31" s="76"/>
      <c r="J31" s="74">
        <f t="shared" ref="J31" si="19">J29+1</f>
        <v>9</v>
      </c>
      <c r="K31" s="75" t="s">
        <v>6</v>
      </c>
      <c r="L31" s="76"/>
      <c r="M31" s="82">
        <v>957755570.35000002</v>
      </c>
      <c r="N31" s="76"/>
      <c r="O31" s="85"/>
      <c r="P31" s="76"/>
      <c r="Q31" s="108">
        <v>20544602.530000001</v>
      </c>
      <c r="R31" s="74">
        <f t="shared" ref="R31" si="20">R29+1</f>
        <v>9</v>
      </c>
      <c r="S31" s="75" t="s">
        <v>6</v>
      </c>
      <c r="T31" s="76"/>
      <c r="U31" s="82">
        <v>957755570.35000002</v>
      </c>
      <c r="V31" s="76"/>
      <c r="W31" s="85"/>
      <c r="X31" s="76"/>
      <c r="Y31" s="102">
        <v>0</v>
      </c>
    </row>
    <row r="32" spans="1:25" ht="15" customHeight="1" x14ac:dyDescent="0.25">
      <c r="A32" s="74"/>
      <c r="B32" s="75"/>
      <c r="C32" s="76"/>
      <c r="D32" s="82"/>
      <c r="E32" s="76"/>
      <c r="F32" s="128"/>
      <c r="G32" s="76"/>
      <c r="H32" s="102"/>
      <c r="I32" s="76"/>
      <c r="J32" s="74"/>
      <c r="K32" s="75"/>
      <c r="L32" s="76"/>
      <c r="M32" s="82"/>
      <c r="N32" s="76"/>
      <c r="O32" s="85"/>
      <c r="P32" s="76"/>
      <c r="Q32" s="108"/>
      <c r="R32" s="74"/>
      <c r="S32" s="75"/>
      <c r="T32" s="76"/>
      <c r="U32" s="82"/>
      <c r="V32" s="76"/>
      <c r="W32" s="85"/>
      <c r="X32" s="76"/>
      <c r="Y32" s="102"/>
    </row>
    <row r="33" spans="1:25" ht="15.75" customHeight="1" x14ac:dyDescent="0.25">
      <c r="A33" s="74">
        <f t="shared" ref="A33" si="21">A31+1</f>
        <v>10</v>
      </c>
      <c r="B33" s="75" t="s">
        <v>9</v>
      </c>
      <c r="C33" s="76"/>
      <c r="D33" s="77">
        <v>100000000</v>
      </c>
      <c r="E33" s="76"/>
      <c r="F33" s="128"/>
      <c r="G33" s="76"/>
      <c r="H33" s="102">
        <v>2777777.7600000002</v>
      </c>
      <c r="I33" s="76"/>
      <c r="J33" s="74">
        <f t="shared" ref="J33" si="22">J31+1</f>
        <v>10</v>
      </c>
      <c r="K33" s="75" t="s">
        <v>9</v>
      </c>
      <c r="L33" s="76"/>
      <c r="M33" s="77">
        <v>100000000</v>
      </c>
      <c r="N33" s="76"/>
      <c r="O33" s="85"/>
      <c r="P33" s="76"/>
      <c r="Q33" s="108">
        <v>439492.82000000007</v>
      </c>
      <c r="R33" s="74">
        <f t="shared" ref="R33" si="23">R31+1</f>
        <v>10</v>
      </c>
      <c r="S33" s="75" t="s">
        <v>9</v>
      </c>
      <c r="T33" s="76"/>
      <c r="U33" s="77">
        <v>100000000</v>
      </c>
      <c r="V33" s="76"/>
      <c r="W33" s="85"/>
      <c r="X33" s="76"/>
      <c r="Y33" s="102">
        <v>0</v>
      </c>
    </row>
    <row r="34" spans="1:25" ht="15.75" customHeight="1" x14ac:dyDescent="0.25">
      <c r="A34" s="74"/>
      <c r="B34" s="75"/>
      <c r="C34" s="76"/>
      <c r="D34" s="77"/>
      <c r="E34" s="76"/>
      <c r="F34" s="128"/>
      <c r="G34" s="76"/>
      <c r="H34" s="102"/>
      <c r="I34" s="76"/>
      <c r="J34" s="74"/>
      <c r="K34" s="75"/>
      <c r="L34" s="76"/>
      <c r="M34" s="77"/>
      <c r="N34" s="76"/>
      <c r="O34" s="85"/>
      <c r="P34" s="76"/>
      <c r="Q34" s="108"/>
      <c r="R34" s="74"/>
      <c r="S34" s="75"/>
      <c r="T34" s="76"/>
      <c r="U34" s="77"/>
      <c r="V34" s="76"/>
      <c r="W34" s="85"/>
      <c r="X34" s="76"/>
      <c r="Y34" s="102"/>
    </row>
    <row r="35" spans="1:25" ht="15" customHeight="1" x14ac:dyDescent="0.25">
      <c r="A35" s="74">
        <f t="shared" ref="A35" si="24">A33+1</f>
        <v>11</v>
      </c>
      <c r="B35" s="75" t="s">
        <v>10</v>
      </c>
      <c r="C35" s="76"/>
      <c r="D35" s="77">
        <v>500000000</v>
      </c>
      <c r="E35" s="76"/>
      <c r="F35" s="128"/>
      <c r="G35" s="76"/>
      <c r="H35" s="102">
        <v>1483222.02</v>
      </c>
      <c r="I35" s="76"/>
      <c r="J35" s="74">
        <f t="shared" ref="J35" si="25">J33+1</f>
        <v>11</v>
      </c>
      <c r="K35" s="75" t="s">
        <v>10</v>
      </c>
      <c r="L35" s="76"/>
      <c r="M35" s="77">
        <v>500000000</v>
      </c>
      <c r="N35" s="76"/>
      <c r="O35" s="85"/>
      <c r="P35" s="76"/>
      <c r="Q35" s="108">
        <v>11162376.24</v>
      </c>
      <c r="R35" s="74">
        <f t="shared" ref="R35" si="26">R33+1</f>
        <v>11</v>
      </c>
      <c r="S35" s="75" t="s">
        <v>10</v>
      </c>
      <c r="T35" s="76"/>
      <c r="U35" s="77">
        <v>500000000</v>
      </c>
      <c r="V35" s="76"/>
      <c r="W35" s="85"/>
      <c r="X35" s="76"/>
      <c r="Y35" s="102">
        <v>0</v>
      </c>
    </row>
    <row r="36" spans="1:25" ht="15" customHeight="1" x14ac:dyDescent="0.25">
      <c r="A36" s="74"/>
      <c r="B36" s="75"/>
      <c r="C36" s="76"/>
      <c r="D36" s="77"/>
      <c r="E36" s="76"/>
      <c r="F36" s="128"/>
      <c r="G36" s="76"/>
      <c r="H36" s="102"/>
      <c r="I36" s="76"/>
      <c r="J36" s="74"/>
      <c r="K36" s="75"/>
      <c r="L36" s="76"/>
      <c r="M36" s="77"/>
      <c r="N36" s="76"/>
      <c r="O36" s="85"/>
      <c r="P36" s="76"/>
      <c r="Q36" s="108"/>
      <c r="R36" s="74"/>
      <c r="S36" s="75"/>
      <c r="T36" s="76"/>
      <c r="U36" s="77"/>
      <c r="V36" s="76"/>
      <c r="W36" s="85"/>
      <c r="X36" s="76"/>
      <c r="Y36" s="102"/>
    </row>
    <row r="37" spans="1:25" ht="15" customHeight="1" x14ac:dyDescent="0.25">
      <c r="A37" s="74">
        <f t="shared" ref="A37" si="27">A35+1</f>
        <v>12</v>
      </c>
      <c r="B37" s="75" t="s">
        <v>6</v>
      </c>
      <c r="C37" s="76"/>
      <c r="D37" s="77">
        <v>1400000000</v>
      </c>
      <c r="E37" s="76"/>
      <c r="F37" s="128"/>
      <c r="G37" s="76"/>
      <c r="H37" s="102">
        <v>4273528.9800000004</v>
      </c>
      <c r="I37" s="76"/>
      <c r="J37" s="74">
        <f t="shared" ref="J37" si="28">J35+1</f>
        <v>12</v>
      </c>
      <c r="K37" s="75" t="s">
        <v>6</v>
      </c>
      <c r="L37" s="76"/>
      <c r="M37" s="77">
        <v>1400000000</v>
      </c>
      <c r="N37" s="76"/>
      <c r="O37" s="85"/>
      <c r="P37" s="76"/>
      <c r="Q37" s="108">
        <v>31451715.91</v>
      </c>
      <c r="R37" s="74">
        <f t="shared" ref="R37" si="29">R35+1</f>
        <v>12</v>
      </c>
      <c r="S37" s="75" t="s">
        <v>6</v>
      </c>
      <c r="T37" s="76"/>
      <c r="U37" s="77">
        <v>1400000000</v>
      </c>
      <c r="V37" s="76"/>
      <c r="W37" s="85"/>
      <c r="X37" s="76"/>
      <c r="Y37" s="102">
        <v>0</v>
      </c>
    </row>
    <row r="38" spans="1:25" ht="15" customHeight="1" x14ac:dyDescent="0.25">
      <c r="A38" s="74"/>
      <c r="B38" s="75"/>
      <c r="C38" s="76"/>
      <c r="D38" s="77"/>
      <c r="E38" s="76"/>
      <c r="F38" s="128"/>
      <c r="G38" s="76"/>
      <c r="H38" s="102"/>
      <c r="I38" s="76"/>
      <c r="J38" s="74"/>
      <c r="K38" s="75"/>
      <c r="L38" s="76"/>
      <c r="M38" s="77"/>
      <c r="N38" s="76"/>
      <c r="O38" s="85"/>
      <c r="P38" s="76"/>
      <c r="Q38" s="108"/>
      <c r="R38" s="74"/>
      <c r="S38" s="75"/>
      <c r="T38" s="76"/>
      <c r="U38" s="77"/>
      <c r="V38" s="76"/>
      <c r="W38" s="85"/>
      <c r="X38" s="76"/>
      <c r="Y38" s="102"/>
    </row>
    <row r="39" spans="1:25" ht="15" customHeight="1" x14ac:dyDescent="0.25">
      <c r="A39" s="74">
        <f t="shared" ref="A39:A41" si="30">A37+1</f>
        <v>13</v>
      </c>
      <c r="B39" s="75" t="s">
        <v>6</v>
      </c>
      <c r="C39" s="76"/>
      <c r="D39" s="77">
        <v>610000000</v>
      </c>
      <c r="E39" s="76"/>
      <c r="F39" s="128"/>
      <c r="G39" s="76"/>
      <c r="H39" s="102">
        <v>1914122.25</v>
      </c>
      <c r="I39" s="76"/>
      <c r="J39" s="74">
        <f t="shared" ref="J39:J45" si="31">J37+1</f>
        <v>13</v>
      </c>
      <c r="K39" s="75" t="s">
        <v>6</v>
      </c>
      <c r="L39" s="76"/>
      <c r="M39" s="77">
        <v>610000000</v>
      </c>
      <c r="N39" s="76"/>
      <c r="O39" s="85"/>
      <c r="P39" s="76"/>
      <c r="Q39" s="108">
        <v>14077118.34</v>
      </c>
      <c r="R39" s="74">
        <f t="shared" ref="R39:R41" si="32">R37+1</f>
        <v>13</v>
      </c>
      <c r="S39" s="75" t="s">
        <v>6</v>
      </c>
      <c r="T39" s="76"/>
      <c r="U39" s="77">
        <v>610000000</v>
      </c>
      <c r="V39" s="76"/>
      <c r="W39" s="85"/>
      <c r="X39" s="76"/>
      <c r="Y39" s="102">
        <v>0</v>
      </c>
    </row>
    <row r="40" spans="1:25" ht="15" customHeight="1" x14ac:dyDescent="0.25">
      <c r="A40" s="74"/>
      <c r="B40" s="75"/>
      <c r="C40" s="76"/>
      <c r="D40" s="77"/>
      <c r="E40" s="76"/>
      <c r="F40" s="128"/>
      <c r="G40" s="76"/>
      <c r="H40" s="102"/>
      <c r="I40" s="76"/>
      <c r="J40" s="74"/>
      <c r="K40" s="75"/>
      <c r="L40" s="76"/>
      <c r="M40" s="77"/>
      <c r="N40" s="76"/>
      <c r="O40" s="85"/>
      <c r="P40" s="76"/>
      <c r="Q40" s="108"/>
      <c r="R40" s="74"/>
      <c r="S40" s="75"/>
      <c r="T40" s="76"/>
      <c r="U40" s="77"/>
      <c r="V40" s="76"/>
      <c r="W40" s="85"/>
      <c r="X40" s="76"/>
      <c r="Y40" s="102"/>
    </row>
    <row r="41" spans="1:25" ht="15" customHeight="1" x14ac:dyDescent="0.25">
      <c r="A41" s="74">
        <f t="shared" si="30"/>
        <v>14</v>
      </c>
      <c r="B41" s="75" t="s">
        <v>80</v>
      </c>
      <c r="C41" s="88"/>
      <c r="D41" s="108">
        <v>535000000</v>
      </c>
      <c r="E41" s="88"/>
      <c r="F41" s="128"/>
      <c r="G41" s="88"/>
      <c r="H41" s="129">
        <v>7430555.5500000007</v>
      </c>
      <c r="J41" s="74">
        <f t="shared" si="31"/>
        <v>14</v>
      </c>
      <c r="K41" s="75" t="s">
        <v>80</v>
      </c>
      <c r="L41" s="88"/>
      <c r="M41" s="108">
        <v>535000000</v>
      </c>
      <c r="N41" s="76"/>
      <c r="O41" s="85"/>
      <c r="P41" s="76"/>
      <c r="Q41" s="108">
        <v>11567068.26</v>
      </c>
      <c r="R41" s="74">
        <f t="shared" si="32"/>
        <v>14</v>
      </c>
      <c r="S41" s="75" t="s">
        <v>80</v>
      </c>
      <c r="T41" s="88"/>
      <c r="U41" s="108">
        <v>535000000</v>
      </c>
      <c r="V41" s="76"/>
      <c r="W41" s="85"/>
      <c r="X41" s="76"/>
      <c r="Y41" s="102">
        <v>344520</v>
      </c>
    </row>
    <row r="42" spans="1:25" ht="15" customHeight="1" x14ac:dyDescent="0.25">
      <c r="A42" s="74"/>
      <c r="B42" s="75"/>
      <c r="C42" s="88"/>
      <c r="D42" s="108"/>
      <c r="E42" s="76"/>
      <c r="F42" s="128"/>
      <c r="G42" s="88"/>
      <c r="H42" s="129"/>
      <c r="J42" s="74"/>
      <c r="K42" s="75"/>
      <c r="L42" s="88"/>
      <c r="M42" s="108"/>
      <c r="N42" s="76"/>
      <c r="O42" s="85"/>
      <c r="P42" s="76"/>
      <c r="Q42" s="108"/>
      <c r="R42" s="74"/>
      <c r="S42" s="75"/>
      <c r="T42" s="88"/>
      <c r="U42" s="108"/>
      <c r="V42" s="76"/>
      <c r="W42" s="85"/>
      <c r="X42" s="76"/>
      <c r="Y42" s="102"/>
    </row>
    <row r="43" spans="1:25" ht="15" customHeight="1" x14ac:dyDescent="0.25">
      <c r="A43" s="74">
        <f t="shared" ref="A43:A49" si="33">A41+1</f>
        <v>15</v>
      </c>
      <c r="B43" s="75" t="s">
        <v>8</v>
      </c>
      <c r="C43" s="124"/>
      <c r="D43" s="108">
        <v>735000000</v>
      </c>
      <c r="E43" s="109">
        <v>735000000</v>
      </c>
      <c r="F43" s="128"/>
      <c r="G43" s="76"/>
      <c r="H43" s="129">
        <v>2230940.2400000002</v>
      </c>
      <c r="J43" s="74">
        <f t="shared" si="31"/>
        <v>15</v>
      </c>
      <c r="K43" s="75" t="s">
        <v>8</v>
      </c>
      <c r="L43" s="124"/>
      <c r="M43" s="108">
        <v>735000000</v>
      </c>
      <c r="N43" s="108"/>
      <c r="O43" s="85"/>
      <c r="P43" s="76"/>
      <c r="Q43" s="108">
        <v>16756082.520000001</v>
      </c>
      <c r="R43" s="74">
        <f t="shared" ref="R43:R49" si="34">R41+1</f>
        <v>15</v>
      </c>
      <c r="S43" s="75" t="s">
        <v>8</v>
      </c>
      <c r="T43" s="124"/>
      <c r="U43" s="108">
        <v>735000000</v>
      </c>
      <c r="V43" s="76"/>
      <c r="W43" s="85"/>
      <c r="X43" s="76"/>
      <c r="Y43" s="102">
        <v>0</v>
      </c>
    </row>
    <row r="44" spans="1:25" ht="15" customHeight="1" x14ac:dyDescent="0.25">
      <c r="A44" s="74"/>
      <c r="B44" s="75"/>
      <c r="C44" s="124"/>
      <c r="D44" s="108"/>
      <c r="E44" s="109"/>
      <c r="F44" s="128"/>
      <c r="G44" s="76"/>
      <c r="H44" s="129"/>
      <c r="J44" s="74"/>
      <c r="K44" s="75"/>
      <c r="L44" s="124"/>
      <c r="M44" s="108"/>
      <c r="N44" s="108"/>
      <c r="O44" s="85"/>
      <c r="P44" s="76"/>
      <c r="Q44" s="108"/>
      <c r="R44" s="74"/>
      <c r="S44" s="75"/>
      <c r="T44" s="124"/>
      <c r="U44" s="108"/>
      <c r="V44" s="76"/>
      <c r="W44" s="85"/>
      <c r="X44" s="76"/>
      <c r="Y44" s="102"/>
    </row>
    <row r="45" spans="1:25" ht="15" customHeight="1" x14ac:dyDescent="0.25">
      <c r="A45" s="74">
        <f t="shared" si="33"/>
        <v>16</v>
      </c>
      <c r="B45" s="75" t="s">
        <v>6</v>
      </c>
      <c r="C45" s="124"/>
      <c r="D45" s="108">
        <v>500000000</v>
      </c>
      <c r="E45" s="59"/>
      <c r="F45" s="128"/>
      <c r="G45" s="58"/>
      <c r="H45" s="129">
        <v>1180585</v>
      </c>
      <c r="J45" s="74">
        <f t="shared" si="31"/>
        <v>16</v>
      </c>
      <c r="K45" s="75" t="s">
        <v>6</v>
      </c>
      <c r="L45" s="124"/>
      <c r="M45" s="108">
        <v>500000000</v>
      </c>
      <c r="N45" s="108"/>
      <c r="O45" s="85"/>
      <c r="P45" s="76"/>
      <c r="Q45" s="108">
        <v>9225510.620000001</v>
      </c>
      <c r="R45" s="74">
        <f t="shared" si="34"/>
        <v>16</v>
      </c>
      <c r="S45" s="75" t="s">
        <v>6</v>
      </c>
      <c r="T45" s="124"/>
      <c r="U45" s="108">
        <v>500000000</v>
      </c>
      <c r="V45" s="76"/>
      <c r="W45" s="85"/>
      <c r="X45" s="76"/>
      <c r="Y45" s="102">
        <v>0</v>
      </c>
    </row>
    <row r="46" spans="1:25" ht="15" customHeight="1" x14ac:dyDescent="0.25">
      <c r="A46" s="74"/>
      <c r="B46" s="75"/>
      <c r="C46" s="124"/>
      <c r="D46" s="108"/>
      <c r="E46" s="59"/>
      <c r="F46" s="128"/>
      <c r="G46" s="58"/>
      <c r="H46" s="129"/>
      <c r="J46" s="74"/>
      <c r="K46" s="75"/>
      <c r="L46" s="124"/>
      <c r="M46" s="108"/>
      <c r="N46" s="108"/>
      <c r="O46" s="85"/>
      <c r="P46" s="76"/>
      <c r="Q46" s="108"/>
      <c r="R46" s="74"/>
      <c r="S46" s="75"/>
      <c r="T46" s="124"/>
      <c r="U46" s="108"/>
      <c r="V46" s="76"/>
      <c r="W46" s="85"/>
      <c r="X46" s="76"/>
      <c r="Y46" s="102"/>
    </row>
    <row r="47" spans="1:25" ht="15" customHeight="1" x14ac:dyDescent="0.25">
      <c r="A47" s="74">
        <f t="shared" si="33"/>
        <v>17</v>
      </c>
      <c r="B47" s="75" t="s">
        <v>80</v>
      </c>
      <c r="C47" s="124"/>
      <c r="D47" s="108">
        <v>1312000000</v>
      </c>
      <c r="E47" s="59"/>
      <c r="F47" s="128"/>
      <c r="G47" s="58"/>
      <c r="H47" s="129">
        <v>4357408.62</v>
      </c>
      <c r="J47" s="74">
        <f t="shared" ref="J47:J49" si="35">J45+1</f>
        <v>17</v>
      </c>
      <c r="K47" s="75" t="s">
        <v>80</v>
      </c>
      <c r="L47" s="124"/>
      <c r="M47" s="108">
        <v>1312000000</v>
      </c>
      <c r="N47" s="108"/>
      <c r="O47" s="85"/>
      <c r="P47" s="76"/>
      <c r="Q47" s="108">
        <v>29644779.929999996</v>
      </c>
      <c r="R47" s="74">
        <f t="shared" si="34"/>
        <v>17</v>
      </c>
      <c r="S47" s="75" t="s">
        <v>80</v>
      </c>
      <c r="T47" s="124"/>
      <c r="U47" s="108">
        <v>1312000000</v>
      </c>
      <c r="V47" s="76"/>
      <c r="W47" s="85"/>
      <c r="X47" s="76"/>
      <c r="Y47" s="102">
        <v>0</v>
      </c>
    </row>
    <row r="48" spans="1:25" ht="15" customHeight="1" x14ac:dyDescent="0.25">
      <c r="A48" s="74"/>
      <c r="B48" s="75"/>
      <c r="C48" s="124"/>
      <c r="D48" s="108"/>
      <c r="E48" s="59"/>
      <c r="F48" s="128"/>
      <c r="G48" s="58"/>
      <c r="H48" s="129"/>
      <c r="J48" s="74"/>
      <c r="K48" s="75"/>
      <c r="L48" s="124"/>
      <c r="M48" s="108"/>
      <c r="N48" s="108"/>
      <c r="O48" s="85"/>
      <c r="P48" s="76"/>
      <c r="Q48" s="108"/>
      <c r="R48" s="74"/>
      <c r="S48" s="75"/>
      <c r="T48" s="124"/>
      <c r="U48" s="108"/>
      <c r="V48" s="76"/>
      <c r="W48" s="85"/>
      <c r="X48" s="76"/>
      <c r="Y48" s="102"/>
    </row>
    <row r="49" spans="1:25" ht="15" customHeight="1" x14ac:dyDescent="0.25">
      <c r="A49" s="74">
        <f t="shared" si="33"/>
        <v>18</v>
      </c>
      <c r="B49" s="87" t="s">
        <v>28</v>
      </c>
      <c r="C49" s="88"/>
      <c r="D49" s="108">
        <v>389179937</v>
      </c>
      <c r="E49" s="76"/>
      <c r="F49" s="128"/>
      <c r="G49" s="76"/>
      <c r="H49" s="102">
        <v>4880240.6300000008</v>
      </c>
      <c r="J49" s="74">
        <f t="shared" si="35"/>
        <v>18</v>
      </c>
      <c r="K49" s="75" t="s">
        <v>28</v>
      </c>
      <c r="L49" s="124"/>
      <c r="M49" s="108">
        <v>389179937</v>
      </c>
      <c r="N49" s="76"/>
      <c r="O49" s="85"/>
      <c r="P49" s="76"/>
      <c r="Q49" s="108">
        <v>5458028.8499999996</v>
      </c>
      <c r="R49" s="74">
        <f t="shared" si="34"/>
        <v>18</v>
      </c>
      <c r="S49" s="87" t="s">
        <v>28</v>
      </c>
      <c r="T49" s="88"/>
      <c r="U49" s="108">
        <v>389179937</v>
      </c>
      <c r="V49" s="76"/>
      <c r="W49" s="85"/>
      <c r="X49" s="76"/>
      <c r="Y49" s="102">
        <v>0</v>
      </c>
    </row>
    <row r="50" spans="1:25" ht="15" customHeight="1" x14ac:dyDescent="0.25">
      <c r="A50" s="74"/>
      <c r="B50" s="87"/>
      <c r="C50" s="76"/>
      <c r="D50" s="77"/>
      <c r="E50" s="76"/>
      <c r="F50" s="128"/>
      <c r="G50" s="76"/>
      <c r="H50" s="102"/>
      <c r="J50" s="74"/>
      <c r="K50" s="75"/>
      <c r="L50" s="124"/>
      <c r="M50" s="108"/>
      <c r="N50" s="76"/>
      <c r="O50" s="85"/>
      <c r="P50" s="76"/>
      <c r="Q50" s="108"/>
      <c r="R50" s="74"/>
      <c r="S50" s="87"/>
      <c r="T50" s="76"/>
      <c r="U50" s="108"/>
      <c r="V50" s="76"/>
      <c r="W50" s="85"/>
      <c r="X50" s="76"/>
      <c r="Y50" s="102"/>
    </row>
    <row r="51" spans="1:25" ht="15" customHeight="1" x14ac:dyDescent="0.25">
      <c r="A51" s="74">
        <f t="shared" ref="A51" si="36">A49+1</f>
        <v>19</v>
      </c>
      <c r="B51" s="79" t="s">
        <v>28</v>
      </c>
      <c r="C51" s="76"/>
      <c r="D51" s="77">
        <v>500000000</v>
      </c>
      <c r="E51" s="76"/>
      <c r="F51" s="128"/>
      <c r="G51" s="76"/>
      <c r="H51" s="102">
        <v>6224066.4000000004</v>
      </c>
      <c r="J51" s="74">
        <f t="shared" ref="J51" si="37">J49+1</f>
        <v>19</v>
      </c>
      <c r="K51" s="75" t="s">
        <v>28</v>
      </c>
      <c r="L51" s="124"/>
      <c r="M51" s="108">
        <v>500000000</v>
      </c>
      <c r="N51" s="76"/>
      <c r="O51" s="85"/>
      <c r="P51" s="76"/>
      <c r="Q51" s="108">
        <v>4040285.63</v>
      </c>
      <c r="R51" s="74">
        <f t="shared" ref="R51" si="38">R49+1</f>
        <v>19</v>
      </c>
      <c r="S51" s="79" t="s">
        <v>28</v>
      </c>
      <c r="T51" s="76"/>
      <c r="U51" s="77">
        <v>500000000</v>
      </c>
      <c r="V51" s="76"/>
      <c r="W51" s="85"/>
      <c r="X51" s="76"/>
      <c r="Y51" s="102">
        <v>0</v>
      </c>
    </row>
    <row r="52" spans="1:25" ht="15" customHeight="1" x14ac:dyDescent="0.25">
      <c r="A52" s="74"/>
      <c r="B52" s="79"/>
      <c r="C52" s="76"/>
      <c r="D52" s="77"/>
      <c r="E52" s="76"/>
      <c r="F52" s="128"/>
      <c r="G52" s="76"/>
      <c r="H52" s="102"/>
      <c r="J52" s="74"/>
      <c r="K52" s="75"/>
      <c r="L52" s="124"/>
      <c r="M52" s="108"/>
      <c r="N52" s="76"/>
      <c r="O52" s="85"/>
      <c r="P52" s="76"/>
      <c r="Q52" s="108"/>
      <c r="R52" s="74"/>
      <c r="S52" s="79"/>
      <c r="T52" s="76"/>
      <c r="U52" s="77"/>
      <c r="V52" s="76"/>
      <c r="W52" s="85"/>
      <c r="X52" s="76"/>
      <c r="Y52" s="102"/>
    </row>
    <row r="53" spans="1:25" ht="15" customHeight="1" x14ac:dyDescent="0.25">
      <c r="A53" s="74">
        <f t="shared" ref="A53" si="39">A51+1</f>
        <v>20</v>
      </c>
      <c r="B53" s="79" t="s">
        <v>28</v>
      </c>
      <c r="C53" s="76"/>
      <c r="D53" s="77">
        <v>1750000000</v>
      </c>
      <c r="E53" s="76"/>
      <c r="F53" s="128"/>
      <c r="G53" s="76"/>
      <c r="H53" s="102">
        <v>25397322.18</v>
      </c>
      <c r="J53" s="74">
        <f t="shared" ref="J53" si="40">J51+1</f>
        <v>20</v>
      </c>
      <c r="K53" s="75" t="s">
        <v>28</v>
      </c>
      <c r="L53" s="124"/>
      <c r="M53" s="108">
        <v>1750000000</v>
      </c>
      <c r="N53" s="76"/>
      <c r="O53" s="85"/>
      <c r="P53" s="76"/>
      <c r="Q53" s="108">
        <v>20075586.039999999</v>
      </c>
      <c r="R53" s="74">
        <f t="shared" ref="R53" si="41">R51+1</f>
        <v>20</v>
      </c>
      <c r="S53" s="79" t="s">
        <v>28</v>
      </c>
      <c r="T53" s="76"/>
      <c r="U53" s="77">
        <v>1750000000</v>
      </c>
      <c r="V53" s="76"/>
      <c r="W53" s="85"/>
      <c r="X53" s="76"/>
      <c r="Y53" s="102">
        <v>104420.88</v>
      </c>
    </row>
    <row r="54" spans="1:25" ht="15" customHeight="1" x14ac:dyDescent="0.25">
      <c r="A54" s="74"/>
      <c r="B54" s="79"/>
      <c r="C54" s="76"/>
      <c r="D54" s="77"/>
      <c r="E54" s="76"/>
      <c r="F54" s="128"/>
      <c r="G54" s="76"/>
      <c r="H54" s="102"/>
      <c r="J54" s="74"/>
      <c r="K54" s="75"/>
      <c r="L54" s="124"/>
      <c r="M54" s="108"/>
      <c r="N54" s="76"/>
      <c r="O54" s="85"/>
      <c r="P54" s="76"/>
      <c r="Q54" s="108"/>
      <c r="R54" s="74"/>
      <c r="S54" s="79"/>
      <c r="T54" s="76"/>
      <c r="U54" s="77"/>
      <c r="V54" s="76"/>
      <c r="W54" s="85"/>
      <c r="X54" s="76"/>
      <c r="Y54" s="102"/>
    </row>
    <row r="55" spans="1:25" ht="15" customHeight="1" x14ac:dyDescent="0.25">
      <c r="A55" s="74">
        <f t="shared" ref="A55" si="42">A53+1</f>
        <v>21</v>
      </c>
      <c r="B55" s="79" t="s">
        <v>28</v>
      </c>
      <c r="C55" s="76"/>
      <c r="D55" s="77">
        <v>1920000000</v>
      </c>
      <c r="E55" s="76"/>
      <c r="F55" s="128"/>
      <c r="G55" s="76"/>
      <c r="H55" s="102">
        <v>33446001.509999998</v>
      </c>
      <c r="J55" s="74">
        <f t="shared" ref="J55" si="43">J53+1</f>
        <v>21</v>
      </c>
      <c r="K55" s="75" t="s">
        <v>28</v>
      </c>
      <c r="L55" s="124"/>
      <c r="M55" s="108">
        <v>1920000000</v>
      </c>
      <c r="N55" s="76"/>
      <c r="O55" s="85"/>
      <c r="P55" s="76"/>
      <c r="Q55" s="108">
        <v>25014127.289999999</v>
      </c>
      <c r="R55" s="74">
        <f t="shared" ref="R55" si="44">R53+1</f>
        <v>21</v>
      </c>
      <c r="S55" s="79" t="s">
        <v>28</v>
      </c>
      <c r="T55" s="76"/>
      <c r="U55" s="77">
        <v>1920000000</v>
      </c>
      <c r="V55" s="76"/>
      <c r="W55" s="85"/>
      <c r="X55" s="76"/>
      <c r="Y55" s="102">
        <v>0</v>
      </c>
    </row>
    <row r="56" spans="1:25" ht="15" customHeight="1" x14ac:dyDescent="0.25">
      <c r="A56" s="74"/>
      <c r="B56" s="79"/>
      <c r="C56" s="76"/>
      <c r="D56" s="77"/>
      <c r="E56" s="76"/>
      <c r="F56" s="128"/>
      <c r="G56" s="76"/>
      <c r="H56" s="102"/>
      <c r="J56" s="74"/>
      <c r="K56" s="75"/>
      <c r="L56" s="124"/>
      <c r="M56" s="108"/>
      <c r="N56" s="76"/>
      <c r="O56" s="85"/>
      <c r="P56" s="76"/>
      <c r="Q56" s="108"/>
      <c r="R56" s="74"/>
      <c r="S56" s="79"/>
      <c r="T56" s="76"/>
      <c r="U56" s="77"/>
      <c r="V56" s="76"/>
      <c r="W56" s="85"/>
      <c r="X56" s="76"/>
      <c r="Y56" s="102"/>
    </row>
    <row r="57" spans="1:25" ht="15" customHeight="1" x14ac:dyDescent="0.25">
      <c r="A57" s="74">
        <f t="shared" ref="A57" si="45">A55+1</f>
        <v>22</v>
      </c>
      <c r="B57" s="79" t="s">
        <v>28</v>
      </c>
      <c r="C57" s="76"/>
      <c r="D57" s="77">
        <v>1444885373.0799999</v>
      </c>
      <c r="E57" s="76"/>
      <c r="F57" s="128"/>
      <c r="G57" s="76"/>
      <c r="H57" s="102">
        <v>5868401.5700000003</v>
      </c>
      <c r="J57" s="74">
        <f t="shared" ref="J57" si="46">J55+1</f>
        <v>22</v>
      </c>
      <c r="K57" s="75" t="s">
        <v>28</v>
      </c>
      <c r="L57" s="124"/>
      <c r="M57" s="108">
        <v>1444885373.0799999</v>
      </c>
      <c r="N57" s="76"/>
      <c r="O57" s="85"/>
      <c r="P57" s="76"/>
      <c r="Q57" s="108">
        <v>32248521.68</v>
      </c>
      <c r="R57" s="74">
        <f t="shared" ref="R57" si="47">R55+1</f>
        <v>22</v>
      </c>
      <c r="S57" s="79" t="s">
        <v>28</v>
      </c>
      <c r="T57" s="76"/>
      <c r="U57" s="77">
        <v>1444885373.0799999</v>
      </c>
      <c r="V57" s="76"/>
      <c r="W57" s="85"/>
      <c r="X57" s="76"/>
      <c r="Y57" s="102">
        <v>0</v>
      </c>
    </row>
    <row r="58" spans="1:25" ht="15" customHeight="1" x14ac:dyDescent="0.25">
      <c r="A58" s="74"/>
      <c r="B58" s="79"/>
      <c r="C58" s="76"/>
      <c r="D58" s="77"/>
      <c r="E58" s="76"/>
      <c r="F58" s="128"/>
      <c r="G58" s="76"/>
      <c r="H58" s="102"/>
      <c r="J58" s="74"/>
      <c r="K58" s="75"/>
      <c r="L58" s="124"/>
      <c r="M58" s="108"/>
      <c r="N58" s="76"/>
      <c r="O58" s="85"/>
      <c r="P58" s="76"/>
      <c r="Q58" s="108"/>
      <c r="R58" s="74"/>
      <c r="S58" s="79"/>
      <c r="T58" s="76"/>
      <c r="U58" s="77"/>
      <c r="V58" s="76"/>
      <c r="W58" s="85"/>
      <c r="X58" s="76"/>
      <c r="Y58" s="102"/>
    </row>
    <row r="59" spans="1:25" ht="15" customHeight="1" x14ac:dyDescent="0.25">
      <c r="A59" s="74">
        <f t="shared" ref="A59" si="48">A57+1</f>
        <v>23</v>
      </c>
      <c r="B59" s="79" t="s">
        <v>28</v>
      </c>
      <c r="C59" s="76"/>
      <c r="D59" s="77">
        <v>1928217853.28</v>
      </c>
      <c r="E59" s="76"/>
      <c r="F59" s="128"/>
      <c r="G59" s="76"/>
      <c r="H59" s="102">
        <v>6220425.9699999997</v>
      </c>
      <c r="J59" s="74">
        <f t="shared" ref="J59" si="49">J57+1</f>
        <v>23</v>
      </c>
      <c r="K59" s="75" t="s">
        <v>28</v>
      </c>
      <c r="L59" s="124"/>
      <c r="M59" s="108">
        <v>1928217853.28</v>
      </c>
      <c r="N59" s="76"/>
      <c r="O59" s="85"/>
      <c r="P59" s="76"/>
      <c r="Q59" s="108">
        <v>43714862.480000004</v>
      </c>
      <c r="R59" s="74">
        <f t="shared" ref="R59" si="50">R57+1</f>
        <v>23</v>
      </c>
      <c r="S59" s="79" t="s">
        <v>28</v>
      </c>
      <c r="T59" s="76"/>
      <c r="U59" s="77">
        <v>1928217853.28</v>
      </c>
      <c r="V59" s="76"/>
      <c r="W59" s="85"/>
      <c r="X59" s="76"/>
      <c r="Y59" s="102">
        <v>0</v>
      </c>
    </row>
    <row r="60" spans="1:25" ht="15" customHeight="1" x14ac:dyDescent="0.25">
      <c r="A60" s="74"/>
      <c r="B60" s="79"/>
      <c r="C60" s="76"/>
      <c r="D60" s="77"/>
      <c r="E60" s="76"/>
      <c r="F60" s="128"/>
      <c r="G60" s="76"/>
      <c r="H60" s="102"/>
      <c r="J60" s="74"/>
      <c r="K60" s="75"/>
      <c r="L60" s="124"/>
      <c r="M60" s="108"/>
      <c r="N60" s="76"/>
      <c r="O60" s="85"/>
      <c r="P60" s="76"/>
      <c r="Q60" s="108"/>
      <c r="R60" s="74"/>
      <c r="S60" s="79"/>
      <c r="T60" s="76"/>
      <c r="U60" s="77"/>
      <c r="V60" s="76"/>
      <c r="W60" s="85"/>
      <c r="X60" s="76"/>
      <c r="Y60" s="102"/>
    </row>
    <row r="61" spans="1:25" ht="15" customHeight="1" x14ac:dyDescent="0.25">
      <c r="A61" s="74">
        <f>A59+1</f>
        <v>24</v>
      </c>
      <c r="B61" s="79" t="s">
        <v>28</v>
      </c>
      <c r="C61" s="76"/>
      <c r="D61" s="77">
        <v>1000000000</v>
      </c>
      <c r="E61" s="76"/>
      <c r="F61" s="128"/>
      <c r="G61" s="76"/>
      <c r="H61" s="129">
        <v>12461358.060000001</v>
      </c>
      <c r="J61" s="74">
        <f t="shared" ref="J61:J79" si="51">J59+1</f>
        <v>24</v>
      </c>
      <c r="K61" s="75" t="s">
        <v>28</v>
      </c>
      <c r="L61" s="124"/>
      <c r="M61" s="108">
        <v>1000000000</v>
      </c>
      <c r="N61" s="76"/>
      <c r="O61" s="85"/>
      <c r="P61" s="76"/>
      <c r="Q61" s="108">
        <v>18501010.369999997</v>
      </c>
      <c r="R61" s="74">
        <f t="shared" ref="R61" si="52">R59+1</f>
        <v>24</v>
      </c>
      <c r="S61" s="79" t="s">
        <v>28</v>
      </c>
      <c r="T61" s="76"/>
      <c r="U61" s="77">
        <v>1000000000</v>
      </c>
      <c r="V61" s="76"/>
      <c r="W61" s="85"/>
      <c r="X61" s="76"/>
      <c r="Y61" s="102">
        <v>0</v>
      </c>
    </row>
    <row r="62" spans="1:25" ht="15" customHeight="1" x14ac:dyDescent="0.25">
      <c r="A62" s="74"/>
      <c r="B62" s="79"/>
      <c r="C62" s="76"/>
      <c r="D62" s="77"/>
      <c r="E62" s="76"/>
      <c r="F62" s="128"/>
      <c r="G62" s="76"/>
      <c r="H62" s="129"/>
      <c r="J62" s="74"/>
      <c r="K62" s="75"/>
      <c r="L62" s="124"/>
      <c r="M62" s="108"/>
      <c r="N62" s="76"/>
      <c r="O62" s="85"/>
      <c r="P62" s="76"/>
      <c r="Q62" s="108"/>
      <c r="R62" s="74"/>
      <c r="S62" s="79"/>
      <c r="T62" s="76"/>
      <c r="U62" s="77"/>
      <c r="V62" s="76"/>
      <c r="W62" s="85"/>
      <c r="X62" s="76"/>
      <c r="Y62" s="102"/>
    </row>
    <row r="63" spans="1:25" ht="15" customHeight="1" x14ac:dyDescent="0.25">
      <c r="A63" s="74">
        <f t="shared" ref="A63" si="53">A61+1</f>
        <v>25</v>
      </c>
      <c r="B63" s="79" t="s">
        <v>28</v>
      </c>
      <c r="C63" s="76"/>
      <c r="D63" s="77">
        <v>1000000000</v>
      </c>
      <c r="E63" s="76"/>
      <c r="F63" s="128"/>
      <c r="G63" s="76"/>
      <c r="H63" s="129">
        <v>0</v>
      </c>
      <c r="J63" s="74">
        <f t="shared" si="51"/>
        <v>25</v>
      </c>
      <c r="K63" s="75" t="s">
        <v>28</v>
      </c>
      <c r="L63" s="124"/>
      <c r="M63" s="108">
        <v>1000000000</v>
      </c>
      <c r="N63" s="76"/>
      <c r="O63" s="85"/>
      <c r="P63" s="76"/>
      <c r="Q63" s="108">
        <v>19636858.240000002</v>
      </c>
      <c r="R63" s="74">
        <f t="shared" ref="R63" si="54">R61+1</f>
        <v>25</v>
      </c>
      <c r="S63" s="79" t="s">
        <v>28</v>
      </c>
      <c r="T63" s="76"/>
      <c r="U63" s="77">
        <v>1000000000</v>
      </c>
      <c r="V63" s="76"/>
      <c r="W63" s="85"/>
      <c r="X63" s="76"/>
      <c r="Y63" s="129">
        <v>0</v>
      </c>
    </row>
    <row r="64" spans="1:25" ht="15" customHeight="1" x14ac:dyDescent="0.25">
      <c r="A64" s="74"/>
      <c r="B64" s="79"/>
      <c r="C64" s="76"/>
      <c r="D64" s="77"/>
      <c r="E64" s="76"/>
      <c r="F64" s="128"/>
      <c r="G64" s="76"/>
      <c r="H64" s="129"/>
      <c r="J64" s="74"/>
      <c r="K64" s="75"/>
      <c r="L64" s="124"/>
      <c r="M64" s="108"/>
      <c r="N64" s="76"/>
      <c r="O64" s="85"/>
      <c r="P64" s="76"/>
      <c r="Q64" s="108"/>
      <c r="R64" s="74"/>
      <c r="S64" s="79"/>
      <c r="T64" s="76"/>
      <c r="U64" s="77"/>
      <c r="V64" s="76"/>
      <c r="W64" s="85"/>
      <c r="X64" s="76"/>
      <c r="Y64" s="129"/>
    </row>
    <row r="65" spans="1:25" ht="15" customHeight="1" x14ac:dyDescent="0.25">
      <c r="A65" s="74">
        <f t="shared" ref="A65:A77" si="55">A63+1</f>
        <v>26</v>
      </c>
      <c r="B65" s="79" t="s">
        <v>28</v>
      </c>
      <c r="C65" s="76"/>
      <c r="D65" s="82">
        <v>300000000</v>
      </c>
      <c r="E65" s="76"/>
      <c r="F65" s="128"/>
      <c r="G65" s="76"/>
      <c r="H65" s="129">
        <v>0</v>
      </c>
      <c r="J65" s="74">
        <f t="shared" si="51"/>
        <v>26</v>
      </c>
      <c r="K65" s="75" t="s">
        <v>28</v>
      </c>
      <c r="L65" s="124"/>
      <c r="M65" s="108">
        <v>300000000</v>
      </c>
      <c r="N65" s="76"/>
      <c r="O65" s="85"/>
      <c r="P65" s="76"/>
      <c r="Q65" s="108">
        <v>6325000</v>
      </c>
      <c r="R65" s="74">
        <f t="shared" ref="R65" si="56">R63+1</f>
        <v>26</v>
      </c>
      <c r="S65" s="79" t="s">
        <v>28</v>
      </c>
      <c r="T65" s="76"/>
      <c r="U65" s="82">
        <v>300000000</v>
      </c>
      <c r="V65" s="76"/>
      <c r="W65" s="85"/>
      <c r="X65" s="76"/>
      <c r="Y65" s="129">
        <v>0</v>
      </c>
    </row>
    <row r="66" spans="1:25" ht="15" customHeight="1" x14ac:dyDescent="0.25">
      <c r="A66" s="74"/>
      <c r="B66" s="79"/>
      <c r="C66" s="76"/>
      <c r="D66" s="82"/>
      <c r="E66" s="76"/>
      <c r="F66" s="128"/>
      <c r="G66" s="76"/>
      <c r="H66" s="129"/>
      <c r="J66" s="74"/>
      <c r="K66" s="75"/>
      <c r="L66" s="124"/>
      <c r="M66" s="108"/>
      <c r="N66" s="76"/>
      <c r="O66" s="85"/>
      <c r="P66" s="76"/>
      <c r="Q66" s="108"/>
      <c r="R66" s="74"/>
      <c r="S66" s="79"/>
      <c r="T66" s="76"/>
      <c r="U66" s="82"/>
      <c r="V66" s="76"/>
      <c r="W66" s="85"/>
      <c r="X66" s="76"/>
      <c r="Y66" s="129"/>
    </row>
    <row r="67" spans="1:25" ht="15" customHeight="1" x14ac:dyDescent="0.25">
      <c r="A67" s="74">
        <f t="shared" si="55"/>
        <v>27</v>
      </c>
      <c r="B67" s="79" t="s">
        <v>28</v>
      </c>
      <c r="C67" s="76"/>
      <c r="D67" s="91">
        <v>299888355</v>
      </c>
      <c r="E67" s="76"/>
      <c r="F67" s="128"/>
      <c r="G67" s="76"/>
      <c r="H67" s="129">
        <v>0</v>
      </c>
      <c r="J67" s="74">
        <f t="shared" si="51"/>
        <v>27</v>
      </c>
      <c r="K67" s="75" t="s">
        <v>28</v>
      </c>
      <c r="L67" s="124"/>
      <c r="M67" s="108">
        <v>299888355</v>
      </c>
      <c r="N67" s="76"/>
      <c r="O67" s="85"/>
      <c r="P67" s="76"/>
      <c r="Q67" s="108">
        <v>6244016.4100000001</v>
      </c>
      <c r="R67" s="74">
        <f t="shared" ref="R67" si="57">R65+1</f>
        <v>27</v>
      </c>
      <c r="S67" s="79" t="s">
        <v>28</v>
      </c>
      <c r="T67" s="76"/>
      <c r="U67" s="91">
        <v>299888355</v>
      </c>
      <c r="V67" s="76"/>
      <c r="W67" s="85"/>
      <c r="X67" s="76"/>
      <c r="Y67" s="129">
        <v>0</v>
      </c>
    </row>
    <row r="68" spans="1:25" ht="15" customHeight="1" x14ac:dyDescent="0.25">
      <c r="A68" s="74"/>
      <c r="B68" s="79"/>
      <c r="C68" s="76"/>
      <c r="D68" s="91"/>
      <c r="E68" s="76"/>
      <c r="F68" s="128"/>
      <c r="G68" s="76"/>
      <c r="H68" s="129"/>
      <c r="J68" s="74"/>
      <c r="K68" s="75"/>
      <c r="L68" s="124"/>
      <c r="M68" s="108"/>
      <c r="N68" s="76"/>
      <c r="O68" s="85"/>
      <c r="P68" s="76"/>
      <c r="Q68" s="108"/>
      <c r="R68" s="74"/>
      <c r="S68" s="79"/>
      <c r="T68" s="76"/>
      <c r="U68" s="91"/>
      <c r="V68" s="76"/>
      <c r="W68" s="85"/>
      <c r="X68" s="76"/>
      <c r="Y68" s="129"/>
    </row>
    <row r="69" spans="1:25" ht="15" customHeight="1" x14ac:dyDescent="0.25">
      <c r="A69" s="74">
        <f t="shared" si="55"/>
        <v>28</v>
      </c>
      <c r="B69" s="79" t="s">
        <v>28</v>
      </c>
      <c r="C69" s="76"/>
      <c r="D69" s="77">
        <v>223786059</v>
      </c>
      <c r="E69" s="76"/>
      <c r="F69" s="128"/>
      <c r="G69" s="76"/>
      <c r="H69" s="129">
        <v>0</v>
      </c>
      <c r="J69" s="74">
        <f t="shared" si="51"/>
        <v>28</v>
      </c>
      <c r="K69" s="75" t="s">
        <v>28</v>
      </c>
      <c r="L69" s="124"/>
      <c r="M69" s="108">
        <v>223786059</v>
      </c>
      <c r="N69" s="76"/>
      <c r="O69" s="85"/>
      <c r="P69" s="76"/>
      <c r="Q69" s="108">
        <v>4208593.43</v>
      </c>
      <c r="R69" s="74">
        <f t="shared" ref="R69" si="58">R67+1</f>
        <v>28</v>
      </c>
      <c r="S69" s="79" t="s">
        <v>28</v>
      </c>
      <c r="T69" s="76"/>
      <c r="U69" s="77">
        <v>223786059</v>
      </c>
      <c r="V69" s="134"/>
      <c r="W69" s="85"/>
      <c r="X69" s="76"/>
      <c r="Y69" s="129">
        <v>0</v>
      </c>
    </row>
    <row r="70" spans="1:25" ht="15" customHeight="1" x14ac:dyDescent="0.25">
      <c r="A70" s="74"/>
      <c r="B70" s="79"/>
      <c r="C70" s="76"/>
      <c r="D70" s="77"/>
      <c r="E70" s="76"/>
      <c r="F70" s="128"/>
      <c r="G70" s="76"/>
      <c r="H70" s="129"/>
      <c r="J70" s="74"/>
      <c r="K70" s="75"/>
      <c r="L70" s="124"/>
      <c r="M70" s="108"/>
      <c r="N70" s="76"/>
      <c r="O70" s="85"/>
      <c r="P70" s="76"/>
      <c r="Q70" s="108"/>
      <c r="R70" s="74"/>
      <c r="S70" s="79"/>
      <c r="T70" s="76"/>
      <c r="U70" s="77"/>
      <c r="V70" s="134"/>
      <c r="W70" s="85"/>
      <c r="X70" s="76"/>
      <c r="Y70" s="129"/>
    </row>
    <row r="71" spans="1:25" ht="15" customHeight="1" x14ac:dyDescent="0.25">
      <c r="A71" s="74">
        <f t="shared" si="55"/>
        <v>29</v>
      </c>
      <c r="B71" s="79" t="s">
        <v>28</v>
      </c>
      <c r="C71" s="76"/>
      <c r="D71" s="77">
        <v>500379494</v>
      </c>
      <c r="E71" s="76"/>
      <c r="F71" s="128"/>
      <c r="G71" s="76"/>
      <c r="H71" s="129">
        <v>0</v>
      </c>
      <c r="J71" s="74">
        <f t="shared" si="51"/>
        <v>29</v>
      </c>
      <c r="K71" s="75" t="s">
        <v>28</v>
      </c>
      <c r="L71" s="124"/>
      <c r="M71" s="108">
        <v>500379494</v>
      </c>
      <c r="N71" s="76"/>
      <c r="O71" s="85"/>
      <c r="P71" s="76"/>
      <c r="Q71" s="108">
        <v>10236928.390000001</v>
      </c>
      <c r="R71" s="74">
        <f t="shared" ref="R71" si="59">R69+1</f>
        <v>29</v>
      </c>
      <c r="S71" s="79" t="s">
        <v>28</v>
      </c>
      <c r="T71" s="76"/>
      <c r="U71" s="77">
        <v>500379494</v>
      </c>
      <c r="V71" s="76"/>
      <c r="W71" s="85"/>
      <c r="X71" s="76"/>
      <c r="Y71" s="129">
        <v>0</v>
      </c>
    </row>
    <row r="72" spans="1:25" ht="15" customHeight="1" x14ac:dyDescent="0.25">
      <c r="A72" s="74"/>
      <c r="B72" s="79"/>
      <c r="C72" s="76"/>
      <c r="D72" s="77"/>
      <c r="E72" s="76"/>
      <c r="F72" s="128"/>
      <c r="G72" s="76"/>
      <c r="H72" s="129"/>
      <c r="J72" s="74"/>
      <c r="K72" s="75"/>
      <c r="L72" s="124"/>
      <c r="M72" s="108"/>
      <c r="N72" s="76"/>
      <c r="O72" s="85"/>
      <c r="P72" s="76"/>
      <c r="Q72" s="108"/>
      <c r="R72" s="74"/>
      <c r="S72" s="79"/>
      <c r="T72" s="76"/>
      <c r="U72" s="77"/>
      <c r="V72" s="76"/>
      <c r="W72" s="85"/>
      <c r="X72" s="76"/>
      <c r="Y72" s="129"/>
    </row>
    <row r="73" spans="1:25" ht="15" customHeight="1" x14ac:dyDescent="0.25">
      <c r="A73" s="74">
        <f t="shared" si="55"/>
        <v>30</v>
      </c>
      <c r="B73" s="79" t="s">
        <v>28</v>
      </c>
      <c r="C73" s="76"/>
      <c r="D73" s="77">
        <v>86788886</v>
      </c>
      <c r="E73" s="76"/>
      <c r="F73" s="128"/>
      <c r="G73" s="76"/>
      <c r="H73" s="129">
        <v>0</v>
      </c>
      <c r="J73" s="74">
        <f t="shared" si="51"/>
        <v>30</v>
      </c>
      <c r="K73" s="75" t="s">
        <v>28</v>
      </c>
      <c r="L73" s="124"/>
      <c r="M73" s="108">
        <v>86788886</v>
      </c>
      <c r="N73" s="76"/>
      <c r="O73" s="85"/>
      <c r="P73" s="76"/>
      <c r="Q73" s="108">
        <v>1919058.45</v>
      </c>
      <c r="R73" s="74">
        <f t="shared" ref="R73:R77" si="60">R71+1</f>
        <v>30</v>
      </c>
      <c r="S73" s="79" t="s">
        <v>28</v>
      </c>
      <c r="T73" s="76"/>
      <c r="U73" s="77">
        <v>86788886</v>
      </c>
      <c r="V73" s="76"/>
      <c r="W73" s="85"/>
      <c r="X73" s="76"/>
      <c r="Y73" s="129">
        <v>0</v>
      </c>
    </row>
    <row r="74" spans="1:25" ht="15" customHeight="1" x14ac:dyDescent="0.25">
      <c r="A74" s="74"/>
      <c r="B74" s="79"/>
      <c r="C74" s="76"/>
      <c r="D74" s="77"/>
      <c r="E74" s="76"/>
      <c r="F74" s="128"/>
      <c r="G74" s="76"/>
      <c r="H74" s="129"/>
      <c r="J74" s="74"/>
      <c r="K74" s="75"/>
      <c r="L74" s="124"/>
      <c r="M74" s="108"/>
      <c r="N74" s="76"/>
      <c r="O74" s="85"/>
      <c r="P74" s="76"/>
      <c r="Q74" s="108"/>
      <c r="R74" s="74"/>
      <c r="S74" s="79"/>
      <c r="T74" s="76"/>
      <c r="U74" s="77"/>
      <c r="V74" s="76"/>
      <c r="W74" s="85"/>
      <c r="X74" s="76"/>
      <c r="Y74" s="129"/>
    </row>
    <row r="75" spans="1:25" ht="15" customHeight="1" x14ac:dyDescent="0.25">
      <c r="A75" s="74">
        <f t="shared" si="55"/>
        <v>31</v>
      </c>
      <c r="B75" s="79" t="s">
        <v>28</v>
      </c>
      <c r="C75" s="76"/>
      <c r="D75" s="77">
        <v>56998668</v>
      </c>
      <c r="E75" s="76"/>
      <c r="F75" s="128"/>
      <c r="G75" s="76"/>
      <c r="H75" s="129">
        <v>0</v>
      </c>
      <c r="J75" s="74">
        <f t="shared" si="51"/>
        <v>31</v>
      </c>
      <c r="K75" s="75" t="s">
        <v>28</v>
      </c>
      <c r="L75" s="124"/>
      <c r="M75" s="108">
        <v>56998668</v>
      </c>
      <c r="N75" s="76"/>
      <c r="O75" s="85"/>
      <c r="P75" s="76"/>
      <c r="Q75" s="108">
        <v>1283831.1099999999</v>
      </c>
      <c r="R75" s="74">
        <f t="shared" si="60"/>
        <v>31</v>
      </c>
      <c r="S75" s="79" t="s">
        <v>28</v>
      </c>
      <c r="T75" s="76"/>
      <c r="U75" s="77">
        <v>56998668</v>
      </c>
      <c r="V75" s="76"/>
      <c r="W75" s="85"/>
      <c r="X75" s="76"/>
      <c r="Y75" s="129">
        <v>0</v>
      </c>
    </row>
    <row r="76" spans="1:25" ht="15" customHeight="1" x14ac:dyDescent="0.25">
      <c r="A76" s="74"/>
      <c r="B76" s="79"/>
      <c r="C76" s="76"/>
      <c r="D76" s="77"/>
      <c r="E76" s="76"/>
      <c r="F76" s="128"/>
      <c r="G76" s="76"/>
      <c r="H76" s="129"/>
      <c r="J76" s="74"/>
      <c r="K76" s="75"/>
      <c r="L76" s="124"/>
      <c r="M76" s="108"/>
      <c r="N76" s="76"/>
      <c r="O76" s="85"/>
      <c r="P76" s="76"/>
      <c r="Q76" s="108"/>
      <c r="R76" s="74"/>
      <c r="S76" s="79"/>
      <c r="T76" s="76"/>
      <c r="U76" s="77"/>
      <c r="V76" s="76"/>
      <c r="W76" s="85"/>
      <c r="X76" s="76"/>
      <c r="Y76" s="129"/>
    </row>
    <row r="77" spans="1:25" ht="15" customHeight="1" x14ac:dyDescent="0.25">
      <c r="A77" s="74">
        <f t="shared" si="55"/>
        <v>32</v>
      </c>
      <c r="B77" s="79" t="s">
        <v>28</v>
      </c>
      <c r="C77" s="76"/>
      <c r="D77" s="77">
        <v>420000000</v>
      </c>
      <c r="E77" s="29"/>
      <c r="F77" s="128"/>
      <c r="G77" s="76"/>
      <c r="H77" s="129">
        <v>1227844</v>
      </c>
      <c r="J77" s="74">
        <f t="shared" si="51"/>
        <v>32</v>
      </c>
      <c r="K77" s="75" t="s">
        <v>28</v>
      </c>
      <c r="L77" s="124"/>
      <c r="M77" s="108">
        <v>420000000</v>
      </c>
      <c r="N77" s="29"/>
      <c r="O77" s="85"/>
      <c r="P77" s="89"/>
      <c r="Q77" s="108">
        <v>9948931.709999999</v>
      </c>
      <c r="R77" s="74">
        <f t="shared" si="60"/>
        <v>32</v>
      </c>
      <c r="S77" s="79" t="s">
        <v>28</v>
      </c>
      <c r="T77" s="76"/>
      <c r="U77" s="77">
        <v>420000000</v>
      </c>
      <c r="V77" s="29"/>
      <c r="W77" s="85"/>
      <c r="X77" s="76"/>
      <c r="Y77" s="102">
        <v>0</v>
      </c>
    </row>
    <row r="78" spans="1:25" ht="15" customHeight="1" x14ac:dyDescent="0.25">
      <c r="A78" s="74"/>
      <c r="B78" s="79"/>
      <c r="C78" s="76"/>
      <c r="D78" s="77"/>
      <c r="E78" s="29"/>
      <c r="F78" s="128"/>
      <c r="G78" s="76"/>
      <c r="H78" s="129"/>
      <c r="J78" s="74"/>
      <c r="K78" s="75"/>
      <c r="L78" s="124"/>
      <c r="M78" s="108"/>
      <c r="N78" s="29"/>
      <c r="O78" s="85"/>
      <c r="P78" s="89"/>
      <c r="Q78" s="108"/>
      <c r="R78" s="74"/>
      <c r="S78" s="79"/>
      <c r="T78" s="76"/>
      <c r="U78" s="77"/>
      <c r="V78" s="29"/>
      <c r="W78" s="85"/>
      <c r="X78" s="76"/>
      <c r="Y78" s="102"/>
    </row>
    <row r="79" spans="1:25" ht="24.75" customHeight="1" x14ac:dyDescent="0.25">
      <c r="A79" s="63"/>
      <c r="B79" s="75" t="s">
        <v>104</v>
      </c>
      <c r="C79" s="64"/>
      <c r="D79" s="108">
        <v>800000000</v>
      </c>
      <c r="E79" s="64"/>
      <c r="F79" s="128" t="s">
        <v>113</v>
      </c>
      <c r="G79" s="64"/>
      <c r="H79" s="108">
        <v>216000000</v>
      </c>
      <c r="J79" s="74">
        <f t="shared" si="51"/>
        <v>33</v>
      </c>
      <c r="K79" s="75" t="s">
        <v>104</v>
      </c>
      <c r="L79" s="124"/>
      <c r="M79" s="108">
        <v>800000000</v>
      </c>
      <c r="N79" s="64"/>
      <c r="O79" s="85"/>
      <c r="P79" s="65"/>
      <c r="Q79" s="108">
        <v>6770961.1799999997</v>
      </c>
      <c r="R79" s="63"/>
      <c r="S79" s="75" t="s">
        <v>104</v>
      </c>
      <c r="T79" s="124"/>
      <c r="U79" s="108">
        <v>800000000</v>
      </c>
      <c r="V79" s="64"/>
      <c r="W79" s="85"/>
      <c r="X79" s="64"/>
      <c r="Y79" s="108">
        <v>0</v>
      </c>
    </row>
    <row r="80" spans="1:25" ht="24.75" customHeight="1" x14ac:dyDescent="0.25">
      <c r="A80" s="30"/>
      <c r="B80" s="75"/>
      <c r="C80" s="29"/>
      <c r="D80" s="108"/>
      <c r="E80" s="29"/>
      <c r="F80" s="128"/>
      <c r="G80" s="29"/>
      <c r="H80" s="108"/>
      <c r="J80" s="74"/>
      <c r="K80" s="75"/>
      <c r="L80" s="124"/>
      <c r="M80" s="108"/>
      <c r="N80" s="29"/>
      <c r="O80" s="85"/>
      <c r="P80" s="32"/>
      <c r="Q80" s="108"/>
      <c r="R80" s="30"/>
      <c r="S80" s="75"/>
      <c r="T80" s="124"/>
      <c r="U80" s="108"/>
      <c r="V80" s="29"/>
      <c r="W80" s="85"/>
      <c r="X80" s="31"/>
      <c r="Y80" s="108"/>
    </row>
    <row r="81" spans="1:25" ht="15" customHeight="1" x14ac:dyDescent="0.25">
      <c r="A81" s="95" t="s">
        <v>63</v>
      </c>
      <c r="B81" s="95"/>
      <c r="C81" s="95"/>
      <c r="D81" s="95"/>
      <c r="E81" s="95"/>
      <c r="F81" s="95"/>
      <c r="G81" s="76"/>
      <c r="H81" s="123">
        <f>SUM(H13:H78)</f>
        <v>159543502.97999999</v>
      </c>
      <c r="J81" s="104" t="s">
        <v>87</v>
      </c>
      <c r="K81" s="104"/>
      <c r="L81" s="104"/>
      <c r="M81" s="104"/>
      <c r="N81" s="104"/>
      <c r="O81" s="104"/>
      <c r="P81" s="89"/>
      <c r="Q81" s="125">
        <f>SUM(Q15:Q80)</f>
        <v>457703456.41000009</v>
      </c>
      <c r="S81" s="95" t="s">
        <v>88</v>
      </c>
      <c r="T81" s="95"/>
      <c r="U81" s="95"/>
      <c r="V81" s="95"/>
      <c r="W81" s="95"/>
      <c r="X81" s="126"/>
      <c r="Y81" s="125">
        <f>SUM(Y15:Y80)</f>
        <v>448940.88</v>
      </c>
    </row>
    <row r="82" spans="1:25" ht="15.75" customHeight="1" x14ac:dyDescent="0.25">
      <c r="A82" s="95"/>
      <c r="B82" s="95"/>
      <c r="C82" s="95"/>
      <c r="D82" s="95"/>
      <c r="E82" s="95"/>
      <c r="F82" s="95"/>
      <c r="G82" s="76"/>
      <c r="H82" s="123"/>
      <c r="J82" s="104"/>
      <c r="K82" s="104"/>
      <c r="L82" s="104"/>
      <c r="M82" s="104"/>
      <c r="N82" s="104"/>
      <c r="O82" s="104"/>
      <c r="P82" s="89"/>
      <c r="Q82" s="125"/>
      <c r="S82" s="95"/>
      <c r="T82" s="95"/>
      <c r="U82" s="95"/>
      <c r="V82" s="95"/>
      <c r="W82" s="95"/>
      <c r="X82" s="126"/>
      <c r="Y82" s="125"/>
    </row>
    <row r="83" spans="1:25" x14ac:dyDescent="0.25">
      <c r="N83" s="18"/>
    </row>
    <row r="84" spans="1:25" ht="19.5" customHeight="1" x14ac:dyDescent="0.25">
      <c r="A84" s="122" t="s">
        <v>126</v>
      </c>
      <c r="B84" s="122"/>
      <c r="C84" s="122"/>
      <c r="D84" s="122"/>
      <c r="E84" s="122"/>
      <c r="F84" s="122"/>
      <c r="H84" s="123">
        <f>SUM(H79)</f>
        <v>216000000</v>
      </c>
      <c r="N84" s="18"/>
    </row>
    <row r="85" spans="1:25" x14ac:dyDescent="0.25">
      <c r="A85" s="122"/>
      <c r="B85" s="122"/>
      <c r="C85" s="122"/>
      <c r="D85" s="122"/>
      <c r="E85" s="122"/>
      <c r="F85" s="122"/>
      <c r="H85" s="123"/>
      <c r="N85" s="18"/>
    </row>
    <row r="86" spans="1:25" x14ac:dyDescent="0.25">
      <c r="N86" s="18"/>
    </row>
    <row r="87" spans="1:25" x14ac:dyDescent="0.25">
      <c r="A87" s="122" t="s">
        <v>127</v>
      </c>
      <c r="B87" s="122"/>
      <c r="C87" s="122"/>
      <c r="D87" s="122"/>
      <c r="E87" s="122"/>
      <c r="F87" s="122"/>
      <c r="H87" s="123">
        <f>H81+H84</f>
        <v>375543502.98000002</v>
      </c>
      <c r="N87" s="18"/>
    </row>
    <row r="88" spans="1:25" x14ac:dyDescent="0.25">
      <c r="A88" s="122"/>
      <c r="B88" s="122"/>
      <c r="C88" s="122"/>
      <c r="D88" s="122"/>
      <c r="E88" s="122"/>
      <c r="F88" s="122"/>
      <c r="H88" s="123"/>
      <c r="N88" s="18"/>
    </row>
    <row r="89" spans="1:25" x14ac:dyDescent="0.25">
      <c r="N89" s="18"/>
    </row>
    <row r="90" spans="1:25" ht="18" customHeight="1" x14ac:dyDescent="0.25">
      <c r="A90" s="133" t="s">
        <v>64</v>
      </c>
      <c r="B90" s="133"/>
      <c r="C90" s="133"/>
      <c r="D90" s="133"/>
      <c r="E90" s="133"/>
      <c r="F90" s="133"/>
      <c r="G90" s="133"/>
      <c r="H90" s="133"/>
      <c r="I90" s="133"/>
      <c r="J90" s="133"/>
      <c r="K90" s="133"/>
      <c r="L90" s="133"/>
      <c r="M90" s="133"/>
      <c r="N90" s="133"/>
      <c r="O90" s="133"/>
      <c r="P90" s="133"/>
      <c r="Q90" s="133"/>
      <c r="R90" s="133"/>
      <c r="S90" s="133"/>
      <c r="T90" s="133"/>
      <c r="U90" s="133"/>
      <c r="V90" s="133"/>
      <c r="W90" s="133"/>
      <c r="X90" s="132">
        <f>H87+Q81+Y81</f>
        <v>833695900.2700001</v>
      </c>
      <c r="Y90" s="132"/>
    </row>
    <row r="91" spans="1:25" ht="18" customHeight="1" x14ac:dyDescent="0.25">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2"/>
      <c r="Y91" s="132"/>
    </row>
    <row r="92" spans="1:25" x14ac:dyDescent="0.25">
      <c r="A92" s="61" t="s">
        <v>99</v>
      </c>
      <c r="B92" s="15"/>
      <c r="C92" s="15"/>
      <c r="D92" s="15"/>
      <c r="E92" s="15"/>
      <c r="F92" s="15"/>
      <c r="G92" s="15"/>
      <c r="H92" s="15"/>
      <c r="I92" s="15"/>
      <c r="J92" s="15"/>
      <c r="K92" s="15"/>
    </row>
    <row r="93" spans="1:25" x14ac:dyDescent="0.25">
      <c r="A93" s="61" t="s">
        <v>100</v>
      </c>
      <c r="B93" s="15"/>
      <c r="C93" s="15"/>
      <c r="D93" s="15"/>
      <c r="E93" s="15"/>
      <c r="F93" s="15"/>
      <c r="G93" s="15"/>
      <c r="H93" s="15"/>
      <c r="I93" s="15"/>
      <c r="J93" s="15"/>
      <c r="K93" s="15"/>
    </row>
  </sheetData>
  <mergeCells count="711">
    <mergeCell ref="B79:B80"/>
    <mergeCell ref="D79:D80"/>
    <mergeCell ref="H79:H80"/>
    <mergeCell ref="S79:S80"/>
    <mergeCell ref="T79:T80"/>
    <mergeCell ref="U79:U80"/>
    <mergeCell ref="Y79:Y80"/>
    <mergeCell ref="W15:W80"/>
    <mergeCell ref="F79:F80"/>
    <mergeCell ref="R45:R46"/>
    <mergeCell ref="R47:R48"/>
    <mergeCell ref="V45:V46"/>
    <mergeCell ref="V47:V48"/>
    <mergeCell ref="S45:S46"/>
    <mergeCell ref="S47:S48"/>
    <mergeCell ref="U45:U46"/>
    <mergeCell ref="U47:U48"/>
    <mergeCell ref="T45:T46"/>
    <mergeCell ref="T47:T48"/>
    <mergeCell ref="P43:P44"/>
    <mergeCell ref="T43:T44"/>
    <mergeCell ref="X53:X54"/>
    <mergeCell ref="X55:X56"/>
    <mergeCell ref="U51:U52"/>
    <mergeCell ref="A45:A46"/>
    <mergeCell ref="A47:A48"/>
    <mergeCell ref="J45:J46"/>
    <mergeCell ref="J47:J48"/>
    <mergeCell ref="K45:K46"/>
    <mergeCell ref="K47:K48"/>
    <mergeCell ref="H45:H46"/>
    <mergeCell ref="H47:H48"/>
    <mergeCell ref="D45:D46"/>
    <mergeCell ref="D47:D48"/>
    <mergeCell ref="C45:C46"/>
    <mergeCell ref="C47:C48"/>
    <mergeCell ref="J81:O82"/>
    <mergeCell ref="X75:X76"/>
    <mergeCell ref="S59:S60"/>
    <mergeCell ref="T53:T54"/>
    <mergeCell ref="T55:T56"/>
    <mergeCell ref="S53:S54"/>
    <mergeCell ref="S55:S56"/>
    <mergeCell ref="S57:S58"/>
    <mergeCell ref="S49:S50"/>
    <mergeCell ref="S51:S52"/>
    <mergeCell ref="T57:T58"/>
    <mergeCell ref="K73:K74"/>
    <mergeCell ref="L73:L74"/>
    <mergeCell ref="M73:M74"/>
    <mergeCell ref="S73:S74"/>
    <mergeCell ref="T73:T74"/>
    <mergeCell ref="U73:U74"/>
    <mergeCell ref="N65:N66"/>
    <mergeCell ref="N67:N68"/>
    <mergeCell ref="Q75:Q76"/>
    <mergeCell ref="R75:R76"/>
    <mergeCell ref="S75:S76"/>
    <mergeCell ref="T75:T76"/>
    <mergeCell ref="T51:T52"/>
    <mergeCell ref="U55:U56"/>
    <mergeCell ref="X51:X52"/>
    <mergeCell ref="Y51:Y52"/>
    <mergeCell ref="Y75:Y76"/>
    <mergeCell ref="N75:N76"/>
    <mergeCell ref="V75:V76"/>
    <mergeCell ref="R73:R74"/>
    <mergeCell ref="Q73:Q74"/>
    <mergeCell ref="R65:R66"/>
    <mergeCell ref="U75:U76"/>
    <mergeCell ref="Y59:Y60"/>
    <mergeCell ref="X57:X58"/>
    <mergeCell ref="X59:X60"/>
    <mergeCell ref="U57:U58"/>
    <mergeCell ref="Y71:Y72"/>
    <mergeCell ref="S61:S62"/>
    <mergeCell ref="Y61:Y62"/>
    <mergeCell ref="X61:X62"/>
    <mergeCell ref="T63:T64"/>
    <mergeCell ref="T65:T66"/>
    <mergeCell ref="S67:S68"/>
    <mergeCell ref="T67:T68"/>
    <mergeCell ref="U67:U68"/>
    <mergeCell ref="X23:X24"/>
    <mergeCell ref="T71:T72"/>
    <mergeCell ref="U71:U72"/>
    <mergeCell ref="X25:X26"/>
    <mergeCell ref="X27:X28"/>
    <mergeCell ref="E65:E66"/>
    <mergeCell ref="H71:H72"/>
    <mergeCell ref="G65:G66"/>
    <mergeCell ref="N69:N70"/>
    <mergeCell ref="N71:N72"/>
    <mergeCell ref="H65:H66"/>
    <mergeCell ref="K67:K68"/>
    <mergeCell ref="M67:M68"/>
    <mergeCell ref="J67:J68"/>
    <mergeCell ref="L69:L70"/>
    <mergeCell ref="M69:M70"/>
    <mergeCell ref="L65:L66"/>
    <mergeCell ref="V51:V52"/>
    <mergeCell ref="V49:V50"/>
    <mergeCell ref="X29:X30"/>
    <mergeCell ref="V43:V44"/>
    <mergeCell ref="Q67:Q68"/>
    <mergeCell ref="Q69:Q70"/>
    <mergeCell ref="U53:U54"/>
    <mergeCell ref="X37:X38"/>
    <mergeCell ref="X39:X40"/>
    <mergeCell ref="V59:V60"/>
    <mergeCell ref="V57:V58"/>
    <mergeCell ref="V55:V56"/>
    <mergeCell ref="V53:V54"/>
    <mergeCell ref="Y69:Y70"/>
    <mergeCell ref="Y33:Y34"/>
    <mergeCell ref="Y35:Y36"/>
    <mergeCell ref="Y37:Y38"/>
    <mergeCell ref="Y39:Y40"/>
    <mergeCell ref="V39:V40"/>
    <mergeCell ref="V37:V38"/>
    <mergeCell ref="V35:V36"/>
    <mergeCell ref="V33:V34"/>
    <mergeCell ref="V41:V42"/>
    <mergeCell ref="X45:X46"/>
    <mergeCell ref="X47:X48"/>
    <mergeCell ref="Y45:Y46"/>
    <mergeCell ref="Y47:Y48"/>
    <mergeCell ref="Y57:Y58"/>
    <mergeCell ref="Y73:Y74"/>
    <mergeCell ref="X73:X74"/>
    <mergeCell ref="V73:V74"/>
    <mergeCell ref="V71:V72"/>
    <mergeCell ref="V69:V70"/>
    <mergeCell ref="V67:V68"/>
    <mergeCell ref="V65:V66"/>
    <mergeCell ref="V63:V64"/>
    <mergeCell ref="Y63:Y64"/>
    <mergeCell ref="Y65:Y66"/>
    <mergeCell ref="X71:X72"/>
    <mergeCell ref="S69:S70"/>
    <mergeCell ref="T69:T70"/>
    <mergeCell ref="U69:U70"/>
    <mergeCell ref="X69:X70"/>
    <mergeCell ref="T61:T62"/>
    <mergeCell ref="S63:S64"/>
    <mergeCell ref="U61:U62"/>
    <mergeCell ref="Q61:Q62"/>
    <mergeCell ref="H61:H62"/>
    <mergeCell ref="L67:L68"/>
    <mergeCell ref="N63:N64"/>
    <mergeCell ref="V61:V62"/>
    <mergeCell ref="P49:P50"/>
    <mergeCell ref="P51:P52"/>
    <mergeCell ref="N59:N60"/>
    <mergeCell ref="N61:N62"/>
    <mergeCell ref="U59:U60"/>
    <mergeCell ref="Q57:Q58"/>
    <mergeCell ref="N43:N44"/>
    <mergeCell ref="N49:N50"/>
    <mergeCell ref="N51:N52"/>
    <mergeCell ref="N53:N54"/>
    <mergeCell ref="N55:N56"/>
    <mergeCell ref="Q59:Q60"/>
    <mergeCell ref="R51:R52"/>
    <mergeCell ref="T59:T60"/>
    <mergeCell ref="T49:T50"/>
    <mergeCell ref="R53:R54"/>
    <mergeCell ref="R55:R56"/>
    <mergeCell ref="Q51:Q52"/>
    <mergeCell ref="Q45:Q46"/>
    <mergeCell ref="Q47:Q48"/>
    <mergeCell ref="N45:N46"/>
    <mergeCell ref="N47:N48"/>
    <mergeCell ref="P45:P46"/>
    <mergeCell ref="P47:P48"/>
    <mergeCell ref="X90:Y91"/>
    <mergeCell ref="Q63:Q64"/>
    <mergeCell ref="Q65:Q66"/>
    <mergeCell ref="H81:H82"/>
    <mergeCell ref="U63:U64"/>
    <mergeCell ref="S65:S66"/>
    <mergeCell ref="U65:U66"/>
    <mergeCell ref="H63:H64"/>
    <mergeCell ref="Q81:Q82"/>
    <mergeCell ref="H67:H68"/>
    <mergeCell ref="H69:H70"/>
    <mergeCell ref="N73:N74"/>
    <mergeCell ref="X63:X64"/>
    <mergeCell ref="X65:X66"/>
    <mergeCell ref="X67:X68"/>
    <mergeCell ref="Y67:Y68"/>
    <mergeCell ref="A90:W91"/>
    <mergeCell ref="L63:L64"/>
    <mergeCell ref="B71:B72"/>
    <mergeCell ref="A81:F82"/>
    <mergeCell ref="E67:E68"/>
    <mergeCell ref="G67:G68"/>
    <mergeCell ref="J69:J70"/>
    <mergeCell ref="J71:J72"/>
    <mergeCell ref="A57:A58"/>
    <mergeCell ref="D67:D68"/>
    <mergeCell ref="E61:E62"/>
    <mergeCell ref="G61:G62"/>
    <mergeCell ref="A59:A60"/>
    <mergeCell ref="B63:B64"/>
    <mergeCell ref="C63:C64"/>
    <mergeCell ref="D65:D66"/>
    <mergeCell ref="E59:E60"/>
    <mergeCell ref="B61:B62"/>
    <mergeCell ref="C61:C62"/>
    <mergeCell ref="D63:D64"/>
    <mergeCell ref="A61:A62"/>
    <mergeCell ref="A67:A68"/>
    <mergeCell ref="C67:C68"/>
    <mergeCell ref="A65:A66"/>
    <mergeCell ref="D59:D60"/>
    <mergeCell ref="A63:A64"/>
    <mergeCell ref="B67:B68"/>
    <mergeCell ref="B65:B66"/>
    <mergeCell ref="C65:C66"/>
    <mergeCell ref="A75:A76"/>
    <mergeCell ref="B75:B76"/>
    <mergeCell ref="D75:D76"/>
    <mergeCell ref="J73:J74"/>
    <mergeCell ref="A73:A74"/>
    <mergeCell ref="H73:H74"/>
    <mergeCell ref="E69:E70"/>
    <mergeCell ref="E71:E72"/>
    <mergeCell ref="E73:E74"/>
    <mergeCell ref="B73:B74"/>
    <mergeCell ref="C73:C74"/>
    <mergeCell ref="D73:D74"/>
    <mergeCell ref="A69:A70"/>
    <mergeCell ref="A71:A72"/>
    <mergeCell ref="G75:G76"/>
    <mergeCell ref="H75:H76"/>
    <mergeCell ref="J75:J76"/>
    <mergeCell ref="E75:E76"/>
    <mergeCell ref="C75:C76"/>
    <mergeCell ref="C71:C72"/>
    <mergeCell ref="D71:D72"/>
    <mergeCell ref="D69:D70"/>
    <mergeCell ref="C69:C70"/>
    <mergeCell ref="B69:B70"/>
    <mergeCell ref="H59:H60"/>
    <mergeCell ref="E57:E58"/>
    <mergeCell ref="H57:H58"/>
    <mergeCell ref="G57:G58"/>
    <mergeCell ref="G63:G64"/>
    <mergeCell ref="D61:D62"/>
    <mergeCell ref="E63:E64"/>
    <mergeCell ref="P77:P78"/>
    <mergeCell ref="P71:P72"/>
    <mergeCell ref="P73:P74"/>
    <mergeCell ref="P75:P76"/>
    <mergeCell ref="J57:J58"/>
    <mergeCell ref="K57:K58"/>
    <mergeCell ref="K63:K64"/>
    <mergeCell ref="J63:J64"/>
    <mergeCell ref="J65:J66"/>
    <mergeCell ref="J59:J60"/>
    <mergeCell ref="J61:J62"/>
    <mergeCell ref="G69:G70"/>
    <mergeCell ref="G71:G72"/>
    <mergeCell ref="M77:M78"/>
    <mergeCell ref="N57:N58"/>
    <mergeCell ref="M75:M76"/>
    <mergeCell ref="L75:L76"/>
    <mergeCell ref="L31:L32"/>
    <mergeCell ref="M31:M32"/>
    <mergeCell ref="N31:N32"/>
    <mergeCell ref="K33:K34"/>
    <mergeCell ref="K35:K36"/>
    <mergeCell ref="K39:K40"/>
    <mergeCell ref="L39:L40"/>
    <mergeCell ref="K37:K38"/>
    <mergeCell ref="L37:L38"/>
    <mergeCell ref="K31:K32"/>
    <mergeCell ref="P31:P32"/>
    <mergeCell ref="Q31:Q32"/>
    <mergeCell ref="R43:R44"/>
    <mergeCell ref="R49:R50"/>
    <mergeCell ref="R57:R58"/>
    <mergeCell ref="R63:R64"/>
    <mergeCell ref="L59:L60"/>
    <mergeCell ref="M59:M60"/>
    <mergeCell ref="R61:R62"/>
    <mergeCell ref="M55:M56"/>
    <mergeCell ref="Q35:Q36"/>
    <mergeCell ref="R41:R42"/>
    <mergeCell ref="Q43:Q44"/>
    <mergeCell ref="Q53:Q54"/>
    <mergeCell ref="Q55:Q56"/>
    <mergeCell ref="L53:L54"/>
    <mergeCell ref="M53:M54"/>
    <mergeCell ref="M57:M58"/>
    <mergeCell ref="L55:L56"/>
    <mergeCell ref="R59:R60"/>
    <mergeCell ref="L33:L34"/>
    <mergeCell ref="L35:L36"/>
    <mergeCell ref="Q49:Q50"/>
    <mergeCell ref="M61:M62"/>
    <mergeCell ref="P41:P42"/>
    <mergeCell ref="M35:M36"/>
    <mergeCell ref="N35:N36"/>
    <mergeCell ref="P35:P36"/>
    <mergeCell ref="M37:M38"/>
    <mergeCell ref="M39:M40"/>
    <mergeCell ref="M33:M34"/>
    <mergeCell ref="N33:N34"/>
    <mergeCell ref="P33:P34"/>
    <mergeCell ref="R27:R28"/>
    <mergeCell ref="R29:R30"/>
    <mergeCell ref="R31:R32"/>
    <mergeCell ref="R33:R34"/>
    <mergeCell ref="R35:R36"/>
    <mergeCell ref="R37:R38"/>
    <mergeCell ref="R39:R40"/>
    <mergeCell ref="T27:T28"/>
    <mergeCell ref="T29:T30"/>
    <mergeCell ref="T37:T38"/>
    <mergeCell ref="T39:T40"/>
    <mergeCell ref="T25:T26"/>
    <mergeCell ref="Y15:Y16"/>
    <mergeCell ref="Y17:Y18"/>
    <mergeCell ref="Y19:Y20"/>
    <mergeCell ref="Y21:Y22"/>
    <mergeCell ref="Y23:Y24"/>
    <mergeCell ref="Y25:Y26"/>
    <mergeCell ref="T33:T34"/>
    <mergeCell ref="T35:T36"/>
    <mergeCell ref="X15:X16"/>
    <mergeCell ref="V29:V30"/>
    <mergeCell ref="V15:V16"/>
    <mergeCell ref="X33:X34"/>
    <mergeCell ref="X35:X36"/>
    <mergeCell ref="Y27:Y28"/>
    <mergeCell ref="V25:V26"/>
    <mergeCell ref="V23:V24"/>
    <mergeCell ref="V21:V22"/>
    <mergeCell ref="V19:V20"/>
    <mergeCell ref="V17:V18"/>
    <mergeCell ref="V31:V32"/>
    <mergeCell ref="X17:X18"/>
    <mergeCell ref="X19:X20"/>
    <mergeCell ref="X21:X22"/>
    <mergeCell ref="Y29:Y30"/>
    <mergeCell ref="Y31:Y32"/>
    <mergeCell ref="U37:U38"/>
    <mergeCell ref="U39:U40"/>
    <mergeCell ref="U31:U32"/>
    <mergeCell ref="T31:T32"/>
    <mergeCell ref="U15:U16"/>
    <mergeCell ref="U43:U44"/>
    <mergeCell ref="U49:U50"/>
    <mergeCell ref="Y41:Y42"/>
    <mergeCell ref="X41:X42"/>
    <mergeCell ref="X43:X44"/>
    <mergeCell ref="X49:X50"/>
    <mergeCell ref="Y43:Y44"/>
    <mergeCell ref="Y49:Y50"/>
    <mergeCell ref="U35:U36"/>
    <mergeCell ref="U41:U42"/>
    <mergeCell ref="U33:U34"/>
    <mergeCell ref="T41:T42"/>
    <mergeCell ref="T15:T16"/>
    <mergeCell ref="T17:T18"/>
    <mergeCell ref="T19:T20"/>
    <mergeCell ref="T21:T22"/>
    <mergeCell ref="T23:T24"/>
    <mergeCell ref="Y53:Y54"/>
    <mergeCell ref="Y55:Y56"/>
    <mergeCell ref="X31:X32"/>
    <mergeCell ref="V27:V28"/>
    <mergeCell ref="U17:U18"/>
    <mergeCell ref="U19:U20"/>
    <mergeCell ref="U21:U22"/>
    <mergeCell ref="U23:U24"/>
    <mergeCell ref="S39:S40"/>
    <mergeCell ref="S41:S42"/>
    <mergeCell ref="S43:S44"/>
    <mergeCell ref="S27:S28"/>
    <mergeCell ref="S29:S30"/>
    <mergeCell ref="S31:S32"/>
    <mergeCell ref="S33:S34"/>
    <mergeCell ref="S35:S36"/>
    <mergeCell ref="S37:S38"/>
    <mergeCell ref="S19:S20"/>
    <mergeCell ref="S21:S22"/>
    <mergeCell ref="S23:S24"/>
    <mergeCell ref="S25:S26"/>
    <mergeCell ref="U25:U26"/>
    <mergeCell ref="U27:U28"/>
    <mergeCell ref="U29:U30"/>
    <mergeCell ref="S15:S16"/>
    <mergeCell ref="S17:S18"/>
    <mergeCell ref="N25:N26"/>
    <mergeCell ref="R11:R14"/>
    <mergeCell ref="R15:R16"/>
    <mergeCell ref="R17:R18"/>
    <mergeCell ref="R19:R20"/>
    <mergeCell ref="R21:R22"/>
    <mergeCell ref="R23:R24"/>
    <mergeCell ref="R25:R26"/>
    <mergeCell ref="P25:P26"/>
    <mergeCell ref="Q25:Q26"/>
    <mergeCell ref="N19:N20"/>
    <mergeCell ref="P19:P20"/>
    <mergeCell ref="Q19:Q20"/>
    <mergeCell ref="Q21:Q22"/>
    <mergeCell ref="P15:P16"/>
    <mergeCell ref="Q15:Q16"/>
    <mergeCell ref="P23:P24"/>
    <mergeCell ref="Q23:Q24"/>
    <mergeCell ref="N23:N24"/>
    <mergeCell ref="N15:N16"/>
    <mergeCell ref="P17:P18"/>
    <mergeCell ref="Q17:Q18"/>
    <mergeCell ref="C51:C52"/>
    <mergeCell ref="D51:D52"/>
    <mergeCell ref="G51:G52"/>
    <mergeCell ref="B43:B44"/>
    <mergeCell ref="C43:C44"/>
    <mergeCell ref="D43:D44"/>
    <mergeCell ref="G59:G60"/>
    <mergeCell ref="E43:E44"/>
    <mergeCell ref="A53:A54"/>
    <mergeCell ref="E53:E54"/>
    <mergeCell ref="G53:G54"/>
    <mergeCell ref="A51:A52"/>
    <mergeCell ref="E51:E52"/>
    <mergeCell ref="B57:B58"/>
    <mergeCell ref="C57:C58"/>
    <mergeCell ref="D57:D58"/>
    <mergeCell ref="B55:B56"/>
    <mergeCell ref="C55:C56"/>
    <mergeCell ref="D55:D56"/>
    <mergeCell ref="A55:A56"/>
    <mergeCell ref="A49:A50"/>
    <mergeCell ref="B53:B54"/>
    <mergeCell ref="B59:B60"/>
    <mergeCell ref="C59:C60"/>
    <mergeCell ref="A41:A42"/>
    <mergeCell ref="A39:A40"/>
    <mergeCell ref="B39:B40"/>
    <mergeCell ref="C39:C40"/>
    <mergeCell ref="D39:D40"/>
    <mergeCell ref="E39:E40"/>
    <mergeCell ref="G39:G40"/>
    <mergeCell ref="H39:H40"/>
    <mergeCell ref="A43:A44"/>
    <mergeCell ref="H51:H52"/>
    <mergeCell ref="G55:G56"/>
    <mergeCell ref="H55:H56"/>
    <mergeCell ref="H41:H42"/>
    <mergeCell ref="B41:B42"/>
    <mergeCell ref="C41:C42"/>
    <mergeCell ref="E49:E50"/>
    <mergeCell ref="G49:G50"/>
    <mergeCell ref="H49:H50"/>
    <mergeCell ref="D41:D42"/>
    <mergeCell ref="E41:E42"/>
    <mergeCell ref="G41:G42"/>
    <mergeCell ref="C53:C54"/>
    <mergeCell ref="D53:D54"/>
    <mergeCell ref="E55:E56"/>
    <mergeCell ref="B49:B50"/>
    <mergeCell ref="C49:C50"/>
    <mergeCell ref="D49:D50"/>
    <mergeCell ref="H53:H54"/>
    <mergeCell ref="B45:B46"/>
    <mergeCell ref="B47:B48"/>
    <mergeCell ref="G43:G44"/>
    <mergeCell ref="H43:H44"/>
    <mergeCell ref="B51:B52"/>
    <mergeCell ref="I39:I40"/>
    <mergeCell ref="J37:J38"/>
    <mergeCell ref="J39:J40"/>
    <mergeCell ref="J41:J42"/>
    <mergeCell ref="K51:K52"/>
    <mergeCell ref="L51:L52"/>
    <mergeCell ref="M51:M52"/>
    <mergeCell ref="K43:K44"/>
    <mergeCell ref="J43:J44"/>
    <mergeCell ref="J49:J50"/>
    <mergeCell ref="L41:L42"/>
    <mergeCell ref="L43:L44"/>
    <mergeCell ref="M43:M44"/>
    <mergeCell ref="J51:J52"/>
    <mergeCell ref="M45:M46"/>
    <mergeCell ref="L45:L46"/>
    <mergeCell ref="L47:L48"/>
    <mergeCell ref="M47:M48"/>
    <mergeCell ref="M41:M42"/>
    <mergeCell ref="K41:K42"/>
    <mergeCell ref="A35:A36"/>
    <mergeCell ref="B35:B36"/>
    <mergeCell ref="C35:C36"/>
    <mergeCell ref="D35:D36"/>
    <mergeCell ref="E35:E36"/>
    <mergeCell ref="I37:I38"/>
    <mergeCell ref="G35:G36"/>
    <mergeCell ref="H35:H36"/>
    <mergeCell ref="I35:I36"/>
    <mergeCell ref="G37:G38"/>
    <mergeCell ref="H37:H38"/>
    <mergeCell ref="A37:A38"/>
    <mergeCell ref="B37:B38"/>
    <mergeCell ref="C37:C38"/>
    <mergeCell ref="D37:D38"/>
    <mergeCell ref="E37:E38"/>
    <mergeCell ref="J35:J36"/>
    <mergeCell ref="A29:A30"/>
    <mergeCell ref="B29:B30"/>
    <mergeCell ref="C29:C30"/>
    <mergeCell ref="D29:D30"/>
    <mergeCell ref="E29:E30"/>
    <mergeCell ref="G31:G32"/>
    <mergeCell ref="H31:H32"/>
    <mergeCell ref="I31:I32"/>
    <mergeCell ref="J31:J32"/>
    <mergeCell ref="G33:G34"/>
    <mergeCell ref="H33:H34"/>
    <mergeCell ref="I33:I34"/>
    <mergeCell ref="J33:J34"/>
    <mergeCell ref="A33:A34"/>
    <mergeCell ref="B33:B34"/>
    <mergeCell ref="C33:C34"/>
    <mergeCell ref="D33:D34"/>
    <mergeCell ref="E33:E34"/>
    <mergeCell ref="A31:A32"/>
    <mergeCell ref="B31:B32"/>
    <mergeCell ref="C31:C32"/>
    <mergeCell ref="D31:D32"/>
    <mergeCell ref="E31:E32"/>
    <mergeCell ref="A25:A26"/>
    <mergeCell ref="B25:B26"/>
    <mergeCell ref="C25:C26"/>
    <mergeCell ref="D25:D26"/>
    <mergeCell ref="E25:E26"/>
    <mergeCell ref="L27:L28"/>
    <mergeCell ref="M27:M28"/>
    <mergeCell ref="G27:G28"/>
    <mergeCell ref="H27:H28"/>
    <mergeCell ref="A27:A28"/>
    <mergeCell ref="B27:B28"/>
    <mergeCell ref="C27:C28"/>
    <mergeCell ref="D27:D28"/>
    <mergeCell ref="E27:E28"/>
    <mergeCell ref="G25:G26"/>
    <mergeCell ref="H25:H26"/>
    <mergeCell ref="G29:G30"/>
    <mergeCell ref="H29:H30"/>
    <mergeCell ref="I29:I30"/>
    <mergeCell ref="J29:J30"/>
    <mergeCell ref="I27:I28"/>
    <mergeCell ref="J27:J28"/>
    <mergeCell ref="K27:K28"/>
    <mergeCell ref="M29:M30"/>
    <mergeCell ref="N29:N30"/>
    <mergeCell ref="Q27:Q28"/>
    <mergeCell ref="O15:O80"/>
    <mergeCell ref="K49:K50"/>
    <mergeCell ref="L49:L50"/>
    <mergeCell ref="M49:M50"/>
    <mergeCell ref="K59:K60"/>
    <mergeCell ref="L61:L62"/>
    <mergeCell ref="M65:M66"/>
    <mergeCell ref="Q79:Q80"/>
    <mergeCell ref="K29:K30"/>
    <mergeCell ref="L29:L30"/>
    <mergeCell ref="N27:N28"/>
    <mergeCell ref="P27:P28"/>
    <mergeCell ref="P29:P30"/>
    <mergeCell ref="Q29:Q30"/>
    <mergeCell ref="N41:N42"/>
    <mergeCell ref="Q33:Q34"/>
    <mergeCell ref="Q39:Q40"/>
    <mergeCell ref="Q41:Q42"/>
    <mergeCell ref="Q37:Q38"/>
    <mergeCell ref="N37:N38"/>
    <mergeCell ref="N39:N40"/>
    <mergeCell ref="P37:P38"/>
    <mergeCell ref="P39:P40"/>
    <mergeCell ref="I23:I24"/>
    <mergeCell ref="J23:J24"/>
    <mergeCell ref="K23:K24"/>
    <mergeCell ref="K25:K26"/>
    <mergeCell ref="L25:L26"/>
    <mergeCell ref="L23:L24"/>
    <mergeCell ref="M23:M24"/>
    <mergeCell ref="I25:I26"/>
    <mergeCell ref="J25:J26"/>
    <mergeCell ref="M25:M26"/>
    <mergeCell ref="K19:K20"/>
    <mergeCell ref="L19:L20"/>
    <mergeCell ref="M19:M20"/>
    <mergeCell ref="M21:M22"/>
    <mergeCell ref="N21:N22"/>
    <mergeCell ref="P21:P22"/>
    <mergeCell ref="K21:K22"/>
    <mergeCell ref="L21:L22"/>
    <mergeCell ref="A23:A24"/>
    <mergeCell ref="B23:B24"/>
    <mergeCell ref="C23:C24"/>
    <mergeCell ref="D23:D24"/>
    <mergeCell ref="E23:E24"/>
    <mergeCell ref="G21:G22"/>
    <mergeCell ref="H21:H22"/>
    <mergeCell ref="I21:I22"/>
    <mergeCell ref="J21:J22"/>
    <mergeCell ref="A21:A22"/>
    <mergeCell ref="B21:B22"/>
    <mergeCell ref="C21:C22"/>
    <mergeCell ref="D21:D22"/>
    <mergeCell ref="E21:E22"/>
    <mergeCell ref="G23:G24"/>
    <mergeCell ref="H23:H24"/>
    <mergeCell ref="B17:B18"/>
    <mergeCell ref="C17:C18"/>
    <mergeCell ref="D17:D18"/>
    <mergeCell ref="E17:E18"/>
    <mergeCell ref="G17:G18"/>
    <mergeCell ref="H17:H18"/>
    <mergeCell ref="H19:H20"/>
    <mergeCell ref="I19:I20"/>
    <mergeCell ref="J19:J20"/>
    <mergeCell ref="M15:M16"/>
    <mergeCell ref="L17:L18"/>
    <mergeCell ref="M17:M18"/>
    <mergeCell ref="N17:N18"/>
    <mergeCell ref="A19:A20"/>
    <mergeCell ref="J11:J14"/>
    <mergeCell ref="A15:A16"/>
    <mergeCell ref="B15:B16"/>
    <mergeCell ref="C15:C16"/>
    <mergeCell ref="D15:D16"/>
    <mergeCell ref="E15:E16"/>
    <mergeCell ref="G15:G16"/>
    <mergeCell ref="H15:H16"/>
    <mergeCell ref="I15:I16"/>
    <mergeCell ref="J15:J16"/>
    <mergeCell ref="B19:B20"/>
    <mergeCell ref="C19:C20"/>
    <mergeCell ref="D19:D20"/>
    <mergeCell ref="E19:E20"/>
    <mergeCell ref="G19:G20"/>
    <mergeCell ref="I17:I18"/>
    <mergeCell ref="J17:J18"/>
    <mergeCell ref="K17:K18"/>
    <mergeCell ref="A17:A18"/>
    <mergeCell ref="S71:S72"/>
    <mergeCell ref="J79:J80"/>
    <mergeCell ref="K77:K78"/>
    <mergeCell ref="L77:L78"/>
    <mergeCell ref="Y81:Y82"/>
    <mergeCell ref="X81:X82"/>
    <mergeCell ref="A77:A78"/>
    <mergeCell ref="B77:B78"/>
    <mergeCell ref="C77:C78"/>
    <mergeCell ref="D77:D78"/>
    <mergeCell ref="F15:F78"/>
    <mergeCell ref="G73:G74"/>
    <mergeCell ref="G77:G78"/>
    <mergeCell ref="H77:H78"/>
    <mergeCell ref="J77:J78"/>
    <mergeCell ref="Q77:Q78"/>
    <mergeCell ref="R77:R78"/>
    <mergeCell ref="S77:S78"/>
    <mergeCell ref="U77:U78"/>
    <mergeCell ref="Y77:Y78"/>
    <mergeCell ref="K15:K16"/>
    <mergeCell ref="L15:L16"/>
    <mergeCell ref="R71:R72"/>
    <mergeCell ref="K75:K76"/>
    <mergeCell ref="K71:K72"/>
    <mergeCell ref="L71:L72"/>
    <mergeCell ref="M71:M72"/>
    <mergeCell ref="K53:K54"/>
    <mergeCell ref="M63:M64"/>
    <mergeCell ref="K55:K56"/>
    <mergeCell ref="R67:R68"/>
    <mergeCell ref="R69:R70"/>
    <mergeCell ref="K79:K80"/>
    <mergeCell ref="L79:L80"/>
    <mergeCell ref="M79:M80"/>
    <mergeCell ref="Q71:Q72"/>
    <mergeCell ref="A84:F85"/>
    <mergeCell ref="H84:H85"/>
    <mergeCell ref="A87:F88"/>
    <mergeCell ref="H87:H88"/>
    <mergeCell ref="G81:G82"/>
    <mergeCell ref="P81:P82"/>
    <mergeCell ref="X77:X78"/>
    <mergeCell ref="T77:T78"/>
    <mergeCell ref="P53:P54"/>
    <mergeCell ref="P55:P56"/>
    <mergeCell ref="P57:P58"/>
    <mergeCell ref="P59:P60"/>
    <mergeCell ref="P61:P62"/>
    <mergeCell ref="P63:P64"/>
    <mergeCell ref="P65:P66"/>
    <mergeCell ref="P67:P68"/>
    <mergeCell ref="P69:P70"/>
    <mergeCell ref="J53:J54"/>
    <mergeCell ref="J55:J56"/>
    <mergeCell ref="L57:L58"/>
    <mergeCell ref="K65:K66"/>
    <mergeCell ref="K61:K62"/>
    <mergeCell ref="S81:W82"/>
    <mergeCell ref="K69:K70"/>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Y24"/>
  <sheetViews>
    <sheetView tabSelected="1" zoomScale="80" zoomScaleNormal="80" workbookViewId="0">
      <selection activeCell="A10" sqref="A10"/>
    </sheetView>
  </sheetViews>
  <sheetFormatPr baseColWidth="10" defaultRowHeight="15" x14ac:dyDescent="0.25"/>
  <cols>
    <col min="1" max="1" width="22.85546875" customWidth="1"/>
    <col min="2" max="2" width="18.7109375" customWidth="1"/>
    <col min="3" max="3" width="18" customWidth="1"/>
    <col min="4" max="5" width="50.28515625" customWidth="1"/>
    <col min="6" max="6" width="31.5703125" bestFit="1" customWidth="1"/>
    <col min="7" max="7" width="19.28515625" customWidth="1"/>
    <col min="8" max="8" width="17.85546875" customWidth="1"/>
    <col min="9" max="9" width="17.28515625" customWidth="1"/>
    <col min="10" max="10" width="26.28515625" customWidth="1"/>
    <col min="11" max="11" width="14.5703125" customWidth="1"/>
    <col min="12" max="12" width="80.140625" bestFit="1" customWidth="1"/>
    <col min="13" max="13" width="18.5703125" customWidth="1"/>
    <col min="14" max="14" width="17.7109375" customWidth="1"/>
    <col min="15" max="15" width="42.5703125" customWidth="1"/>
    <col min="16" max="16" width="32" customWidth="1"/>
  </cols>
  <sheetData>
    <row r="8" spans="1:25" ht="31.5" x14ac:dyDescent="0.25">
      <c r="A8" s="19" t="s">
        <v>65</v>
      </c>
      <c r="B8" s="20" t="s">
        <v>66</v>
      </c>
      <c r="C8" s="20" t="s">
        <v>67</v>
      </c>
      <c r="D8" s="20" t="s">
        <v>68</v>
      </c>
      <c r="E8" s="20" t="s">
        <v>69</v>
      </c>
      <c r="F8" s="20" t="s">
        <v>70</v>
      </c>
      <c r="G8" s="20" t="s">
        <v>71</v>
      </c>
      <c r="H8" s="20" t="s">
        <v>72</v>
      </c>
      <c r="I8" s="20" t="s">
        <v>73</v>
      </c>
      <c r="J8" s="20" t="s">
        <v>74</v>
      </c>
      <c r="K8" s="20" t="s">
        <v>75</v>
      </c>
      <c r="L8" s="20" t="s">
        <v>76</v>
      </c>
      <c r="M8" s="20" t="s">
        <v>90</v>
      </c>
      <c r="N8" s="20" t="s">
        <v>77</v>
      </c>
      <c r="O8" s="20" t="s">
        <v>78</v>
      </c>
      <c r="P8" s="20" t="s">
        <v>79</v>
      </c>
      <c r="Q8" s="13"/>
      <c r="R8" s="13"/>
      <c r="S8" s="13"/>
      <c r="T8" s="13"/>
      <c r="U8" s="13"/>
      <c r="V8" s="13"/>
      <c r="W8" s="13"/>
      <c r="X8" s="13"/>
      <c r="Y8" s="13"/>
    </row>
    <row r="9" spans="1:25" ht="15" customHeight="1" x14ac:dyDescent="0.25">
      <c r="A9" s="3"/>
      <c r="B9" s="3"/>
      <c r="C9" s="3"/>
      <c r="D9" s="3"/>
      <c r="E9" s="3"/>
      <c r="F9" s="3"/>
      <c r="G9" s="3"/>
      <c r="H9" s="3"/>
      <c r="I9" s="3"/>
      <c r="J9" s="3"/>
      <c r="K9" s="3"/>
      <c r="L9" s="3"/>
      <c r="M9" s="3"/>
      <c r="N9" s="3"/>
      <c r="O9" s="3"/>
      <c r="P9" s="3"/>
      <c r="Q9" s="14"/>
      <c r="R9" s="14"/>
      <c r="S9" s="14"/>
      <c r="T9" s="14"/>
      <c r="U9" s="14"/>
      <c r="V9" s="14"/>
      <c r="W9" s="14"/>
      <c r="X9" s="14"/>
      <c r="Y9" s="14"/>
    </row>
    <row r="10" spans="1:25" ht="51.75" customHeight="1" x14ac:dyDescent="0.25">
      <c r="A10" s="35" t="s">
        <v>114</v>
      </c>
      <c r="B10" s="70">
        <v>43566</v>
      </c>
      <c r="C10" s="34"/>
      <c r="D10" s="51" t="s">
        <v>115</v>
      </c>
      <c r="E10" s="53" t="s">
        <v>117</v>
      </c>
      <c r="F10" s="51" t="s">
        <v>7</v>
      </c>
      <c r="G10" s="37">
        <v>43515</v>
      </c>
      <c r="H10" s="38">
        <v>15000000</v>
      </c>
      <c r="I10" s="36" t="s">
        <v>111</v>
      </c>
      <c r="J10" s="36" t="s">
        <v>119</v>
      </c>
      <c r="K10" s="36"/>
      <c r="L10" s="51" t="s">
        <v>135</v>
      </c>
      <c r="M10" s="55">
        <v>0</v>
      </c>
      <c r="N10" s="43">
        <v>0</v>
      </c>
      <c r="O10" s="53" t="s">
        <v>120</v>
      </c>
      <c r="P10" s="51" t="s">
        <v>135</v>
      </c>
      <c r="Q10" s="23"/>
      <c r="R10" s="15"/>
      <c r="S10" s="15"/>
      <c r="T10" s="15"/>
      <c r="U10" s="15"/>
      <c r="V10" s="15"/>
      <c r="W10" s="15"/>
      <c r="X10" s="15"/>
      <c r="Y10" s="15"/>
    </row>
    <row r="11" spans="1:25" ht="126" customHeight="1" x14ac:dyDescent="0.25">
      <c r="A11" s="42" t="s">
        <v>136</v>
      </c>
      <c r="B11" s="70">
        <v>43580</v>
      </c>
      <c r="C11" s="46"/>
      <c r="D11" s="51" t="s">
        <v>137</v>
      </c>
      <c r="E11" s="53" t="s">
        <v>146</v>
      </c>
      <c r="F11" s="51" t="s">
        <v>147</v>
      </c>
      <c r="G11" s="37">
        <v>43458</v>
      </c>
      <c r="H11" s="48">
        <v>80124990.659999996</v>
      </c>
      <c r="I11" s="53" t="s">
        <v>112</v>
      </c>
      <c r="J11" s="36" t="s">
        <v>153</v>
      </c>
      <c r="K11" s="33"/>
      <c r="L11" s="51" t="s">
        <v>158</v>
      </c>
      <c r="M11" s="55">
        <v>0</v>
      </c>
      <c r="N11" s="43">
        <v>0.29959999999999998</v>
      </c>
      <c r="O11" s="52" t="s">
        <v>163</v>
      </c>
      <c r="P11" s="51" t="s">
        <v>158</v>
      </c>
    </row>
    <row r="12" spans="1:25" ht="150" x14ac:dyDescent="0.25">
      <c r="A12" s="54" t="s">
        <v>138</v>
      </c>
      <c r="B12" s="70">
        <v>43581</v>
      </c>
      <c r="C12" s="46"/>
      <c r="D12" s="51" t="s">
        <v>139</v>
      </c>
      <c r="E12" s="53" t="s">
        <v>148</v>
      </c>
      <c r="F12" s="51" t="s">
        <v>149</v>
      </c>
      <c r="G12" s="37">
        <v>43580</v>
      </c>
      <c r="H12" s="49">
        <v>16997999.440000001</v>
      </c>
      <c r="I12" s="53" t="s">
        <v>154</v>
      </c>
      <c r="J12" s="36">
        <v>0.09</v>
      </c>
      <c r="K12" s="46"/>
      <c r="L12" s="72" t="s">
        <v>159</v>
      </c>
      <c r="M12" s="55" t="s">
        <v>162</v>
      </c>
      <c r="N12" s="43">
        <v>0.25</v>
      </c>
      <c r="O12" s="52" t="s">
        <v>164</v>
      </c>
      <c r="P12" s="53"/>
    </row>
    <row r="13" spans="1:25" ht="180" x14ac:dyDescent="0.25">
      <c r="A13" s="42" t="s">
        <v>140</v>
      </c>
      <c r="B13" s="70">
        <v>43644</v>
      </c>
      <c r="C13" s="46"/>
      <c r="D13" s="51" t="s">
        <v>141</v>
      </c>
      <c r="E13" s="53" t="s">
        <v>150</v>
      </c>
      <c r="F13" s="52" t="s">
        <v>147</v>
      </c>
      <c r="G13" s="37">
        <v>43640</v>
      </c>
      <c r="H13" s="49">
        <v>5500000</v>
      </c>
      <c r="I13" s="41" t="s">
        <v>155</v>
      </c>
      <c r="J13" s="36" t="s">
        <v>156</v>
      </c>
      <c r="K13" s="46"/>
      <c r="L13" s="51" t="s">
        <v>160</v>
      </c>
      <c r="M13" s="55">
        <v>0</v>
      </c>
      <c r="N13" s="43">
        <v>5.28E-2</v>
      </c>
      <c r="O13" s="52" t="s">
        <v>165</v>
      </c>
      <c r="P13" s="51"/>
    </row>
    <row r="14" spans="1:25" ht="117" customHeight="1" x14ac:dyDescent="0.25">
      <c r="A14" s="42" t="s">
        <v>142</v>
      </c>
      <c r="B14" s="70">
        <v>43650</v>
      </c>
      <c r="C14" s="46"/>
      <c r="D14" s="51" t="s">
        <v>143</v>
      </c>
      <c r="E14" s="53" t="s">
        <v>151</v>
      </c>
      <c r="F14" s="52" t="s">
        <v>149</v>
      </c>
      <c r="G14" s="37">
        <v>43648</v>
      </c>
      <c r="H14" s="48">
        <v>1019999.45</v>
      </c>
      <c r="I14" s="41" t="s">
        <v>157</v>
      </c>
      <c r="J14" s="36">
        <v>8.72E-2</v>
      </c>
      <c r="K14" s="46"/>
      <c r="L14" s="72" t="s">
        <v>161</v>
      </c>
      <c r="M14" s="55" t="s">
        <v>162</v>
      </c>
      <c r="N14" s="43">
        <v>0.25</v>
      </c>
      <c r="O14" s="52" t="s">
        <v>166</v>
      </c>
      <c r="P14" s="51"/>
    </row>
    <row r="15" spans="1:25" ht="177" customHeight="1" x14ac:dyDescent="0.25">
      <c r="A15" s="42" t="s">
        <v>144</v>
      </c>
      <c r="B15" s="70">
        <v>43651</v>
      </c>
      <c r="C15" s="46"/>
      <c r="D15" s="51" t="s">
        <v>145</v>
      </c>
      <c r="E15" s="41" t="s">
        <v>152</v>
      </c>
      <c r="F15" s="40" t="s">
        <v>149</v>
      </c>
      <c r="G15" s="37">
        <v>43648</v>
      </c>
      <c r="H15" s="48">
        <v>4966999.38</v>
      </c>
      <c r="I15" s="41" t="s">
        <v>157</v>
      </c>
      <c r="J15" s="36">
        <v>8.3099999999999993E-2</v>
      </c>
      <c r="K15" s="46"/>
      <c r="L15" s="50" t="s">
        <v>161</v>
      </c>
      <c r="M15" s="44" t="s">
        <v>162</v>
      </c>
      <c r="N15" s="43">
        <v>0.25</v>
      </c>
      <c r="O15" s="47" t="s">
        <v>167</v>
      </c>
      <c r="P15" s="51"/>
    </row>
    <row r="16" spans="1:25" ht="15.75" x14ac:dyDescent="0.25">
      <c r="A16" s="42"/>
      <c r="B16" s="70"/>
      <c r="C16" s="46"/>
      <c r="D16" s="51"/>
      <c r="E16" s="41"/>
      <c r="F16" s="40"/>
      <c r="G16" s="37"/>
      <c r="H16" s="48"/>
      <c r="I16" s="41"/>
      <c r="J16" s="36"/>
      <c r="K16" s="46"/>
      <c r="L16" s="50"/>
      <c r="M16" s="44"/>
      <c r="N16" s="43"/>
      <c r="O16" s="47"/>
      <c r="P16" s="51"/>
    </row>
    <row r="17" spans="1:17" ht="75" customHeight="1" x14ac:dyDescent="0.25">
      <c r="A17" s="42"/>
      <c r="B17" s="70"/>
      <c r="C17" s="46"/>
      <c r="D17" s="51"/>
      <c r="E17" s="41"/>
      <c r="F17" s="40"/>
      <c r="G17" s="37"/>
      <c r="H17" s="48"/>
      <c r="I17" s="41"/>
      <c r="J17" s="36"/>
      <c r="K17" s="46"/>
      <c r="L17" s="50"/>
      <c r="M17" s="44"/>
      <c r="N17" s="43"/>
      <c r="O17" s="47"/>
      <c r="P17" s="51"/>
    </row>
    <row r="18" spans="1:17" ht="107.25" customHeight="1" x14ac:dyDescent="0.25">
      <c r="A18" s="42"/>
      <c r="B18" s="70"/>
      <c r="C18" s="46"/>
      <c r="D18" s="51"/>
      <c r="E18" s="41"/>
      <c r="F18" s="40"/>
      <c r="G18" s="37"/>
      <c r="H18" s="48"/>
      <c r="I18" s="41"/>
      <c r="J18" s="36"/>
      <c r="K18" s="46"/>
      <c r="L18" s="50"/>
      <c r="M18" s="44"/>
      <c r="N18" s="43"/>
      <c r="O18" s="47"/>
      <c r="P18" s="51"/>
    </row>
    <row r="19" spans="1:17" ht="59.25" customHeight="1" x14ac:dyDescent="0.25">
      <c r="A19" s="42"/>
      <c r="B19" s="70"/>
      <c r="C19" s="46"/>
      <c r="D19" s="51"/>
      <c r="E19" s="41"/>
      <c r="F19" s="40"/>
      <c r="G19" s="37"/>
      <c r="H19" s="48"/>
      <c r="I19" s="41"/>
      <c r="J19" s="36"/>
      <c r="K19" s="46"/>
      <c r="L19" s="50"/>
      <c r="M19" s="44"/>
      <c r="N19" s="43"/>
      <c r="O19" s="47"/>
      <c r="P19" s="51"/>
    </row>
    <row r="20" spans="1:17" ht="103.5" customHeight="1" x14ac:dyDescent="0.25">
      <c r="A20" s="42"/>
      <c r="B20" s="70"/>
      <c r="C20" s="46"/>
      <c r="D20" s="51"/>
      <c r="E20" s="41"/>
      <c r="F20" s="40"/>
      <c r="G20" s="37"/>
      <c r="H20" s="48"/>
      <c r="I20" s="41"/>
      <c r="J20" s="36"/>
      <c r="K20" s="46"/>
      <c r="L20" s="50"/>
      <c r="M20" s="44"/>
      <c r="N20" s="43"/>
      <c r="O20" s="47"/>
      <c r="P20" s="51"/>
    </row>
    <row r="21" spans="1:17" ht="15.75" x14ac:dyDescent="0.25">
      <c r="A21" s="42"/>
      <c r="B21" s="70"/>
      <c r="C21" s="46"/>
      <c r="D21" s="51"/>
      <c r="E21" s="41"/>
      <c r="F21" s="40"/>
      <c r="G21" s="37"/>
      <c r="H21" s="48"/>
      <c r="I21" s="41"/>
      <c r="J21" s="36"/>
      <c r="K21" s="46"/>
      <c r="L21" s="50"/>
      <c r="M21" s="44"/>
      <c r="N21" s="43"/>
      <c r="O21" s="47"/>
      <c r="P21" s="51"/>
    </row>
    <row r="22" spans="1:17" ht="15" customHeight="1" x14ac:dyDescent="0.25">
      <c r="A22" s="45"/>
      <c r="B22" s="33"/>
      <c r="C22" s="46"/>
      <c r="D22" s="46"/>
      <c r="E22" s="46"/>
      <c r="F22" s="47"/>
      <c r="G22" s="37"/>
      <c r="H22" s="48"/>
      <c r="I22" s="53"/>
      <c r="J22" s="36"/>
      <c r="K22" s="46"/>
      <c r="L22" s="50"/>
      <c r="M22" s="44"/>
      <c r="N22" s="43"/>
      <c r="O22" s="47"/>
      <c r="P22" s="33"/>
      <c r="Q22" s="64"/>
    </row>
    <row r="23" spans="1:17" ht="15" customHeight="1" x14ac:dyDescent="0.25">
      <c r="A23" s="76"/>
      <c r="B23" s="76"/>
      <c r="C23" s="78"/>
      <c r="D23" s="78"/>
      <c r="E23" s="78"/>
      <c r="F23" s="135"/>
      <c r="G23" s="78"/>
      <c r="H23" s="77"/>
      <c r="I23" s="78"/>
      <c r="J23" s="136"/>
      <c r="K23" s="137"/>
      <c r="L23" s="138"/>
      <c r="M23" s="139"/>
      <c r="N23" s="140"/>
      <c r="O23" s="139"/>
      <c r="P23" s="76"/>
      <c r="Q23" s="76"/>
    </row>
    <row r="24" spans="1:17" ht="15" customHeight="1" x14ac:dyDescent="0.25">
      <c r="A24" s="76"/>
      <c r="B24" s="76"/>
      <c r="C24" s="78"/>
      <c r="D24" s="78"/>
      <c r="E24" s="78"/>
      <c r="F24" s="135"/>
      <c r="G24" s="78"/>
      <c r="H24" s="77"/>
      <c r="I24" s="78"/>
      <c r="J24" s="136"/>
      <c r="K24" s="137"/>
      <c r="L24" s="138"/>
      <c r="M24" s="139"/>
      <c r="N24" s="140"/>
      <c r="O24" s="139"/>
      <c r="P24" s="76"/>
      <c r="Q24" s="76"/>
    </row>
  </sheetData>
  <mergeCells count="17">
    <mergeCell ref="F23:F24"/>
    <mergeCell ref="G23:G24"/>
    <mergeCell ref="H23:H24"/>
    <mergeCell ref="I23:I24"/>
    <mergeCell ref="Q23:Q24"/>
    <mergeCell ref="J23:J24"/>
    <mergeCell ref="K23:K24"/>
    <mergeCell ref="L23:L24"/>
    <mergeCell ref="M23:M24"/>
    <mergeCell ref="N23:N24"/>
    <mergeCell ref="O23:O24"/>
    <mergeCell ref="P23:P24"/>
    <mergeCell ref="A23:A24"/>
    <mergeCell ref="B23:B24"/>
    <mergeCell ref="C23:C24"/>
    <mergeCell ref="D23:D24"/>
    <mergeCell ref="E23:E2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FORMATO 1 </vt:lpstr>
      <vt:lpstr>FORMATO 2 </vt:lpstr>
      <vt:lpstr>FORMATO 3 </vt:lpstr>
      <vt:lpstr>FORMATO 4 </vt:lpstr>
      <vt:lpstr>FORMATO 5 </vt:lpstr>
      <vt:lpstr>FORMATO 6 </vt:lpstr>
      <vt:lpstr>FORMATO 7 </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Andres Fabian Muñiz Olivares</cp:lastModifiedBy>
  <dcterms:created xsi:type="dcterms:W3CDTF">2016-11-16T14:49:51Z</dcterms:created>
  <dcterms:modified xsi:type="dcterms:W3CDTF">2019-07-17T19:24:12Z</dcterms:modified>
</cp:coreProperties>
</file>