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INFORMES\Formatos Trimestrales\Informes Trimestrales 2021\"/>
    </mc:Choice>
  </mc:AlternateContent>
  <bookViews>
    <workbookView xWindow="0" yWindow="0" windowWidth="28800" windowHeight="11985"/>
  </bookViews>
  <sheets>
    <sheet name="Hoja 1" sheetId="1" r:id="rId1"/>
    <sheet name="Hoja 2" sheetId="2" r:id="rId2"/>
    <sheet name="Hoja 3" sheetId="3" r:id="rId3"/>
    <sheet name="Hoja 4" sheetId="4" r:id="rId4"/>
    <sheet name="Hoja 5" sheetId="5" r:id="rId5"/>
    <sheet name="Hoja 6" sheetId="6" r:id="rId6"/>
    <sheet name="Hoja 7" sheetId="7" r:id="rId7"/>
  </sheets>
  <calcPr calcId="162913"/>
</workbook>
</file>

<file path=xl/calcChain.xml><?xml version="1.0" encoding="utf-8"?>
<calcChain xmlns="http://schemas.openxmlformats.org/spreadsheetml/2006/main">
  <c r="N28" i="3" l="1"/>
  <c r="G28" i="3"/>
  <c r="X47" i="6" l="1"/>
  <c r="X44" i="6" l="1"/>
  <c r="K18" i="5"/>
  <c r="F18" i="5"/>
  <c r="I16" i="5"/>
  <c r="I15" i="5"/>
  <c r="I14" i="5"/>
  <c r="I13" i="5"/>
  <c r="I12" i="5"/>
  <c r="I11" i="5"/>
  <c r="I10" i="5"/>
  <c r="I9" i="5"/>
  <c r="I8" i="5"/>
  <c r="P25" i="6" l="1"/>
  <c r="P10" i="6"/>
  <c r="H16" i="6"/>
  <c r="P20" i="6"/>
  <c r="P37" i="6"/>
  <c r="P15" i="6"/>
  <c r="P19" i="6"/>
  <c r="P24" i="6"/>
  <c r="P8" i="6"/>
  <c r="H17" i="6"/>
  <c r="H34" i="6"/>
  <c r="P30" i="6"/>
  <c r="N10" i="3"/>
  <c r="N12" i="3"/>
  <c r="N14" i="3"/>
  <c r="H37" i="6"/>
  <c r="P32" i="6"/>
  <c r="P34" i="6"/>
  <c r="P23" i="6"/>
  <c r="H12" i="6"/>
  <c r="H15" i="6"/>
  <c r="H19" i="6"/>
  <c r="H36" i="6"/>
  <c r="H31" i="6"/>
  <c r="N9" i="3"/>
  <c r="N11" i="3"/>
  <c r="N13" i="3"/>
  <c r="N15" i="3"/>
  <c r="P13" i="6"/>
  <c r="H20" i="6"/>
  <c r="P16" i="6"/>
  <c r="P9" i="6"/>
  <c r="P22" i="6"/>
  <c r="P28" i="6"/>
  <c r="H11" i="6"/>
  <c r="H14" i="6"/>
  <c r="H18" i="6"/>
  <c r="H35" i="6"/>
  <c r="H10" i="6"/>
  <c r="P17" i="6"/>
  <c r="P27" i="6"/>
  <c r="H7" i="6"/>
  <c r="H33" i="6"/>
  <c r="H32" i="6"/>
  <c r="P33" i="6"/>
  <c r="P29" i="6"/>
  <c r="P12" i="6"/>
  <c r="P36" i="6"/>
  <c r="P31" i="6"/>
  <c r="P26" i="6"/>
  <c r="H8" i="6"/>
  <c r="P11" i="6"/>
  <c r="P14" i="6"/>
  <c r="P18" i="6"/>
  <c r="P35" i="6"/>
  <c r="H30" i="6"/>
  <c r="G16" i="3" l="1"/>
  <c r="G20" i="3"/>
  <c r="G18" i="3"/>
  <c r="G17" i="3"/>
  <c r="G8" i="3"/>
  <c r="G25" i="3"/>
  <c r="G22" i="3"/>
  <c r="G15" i="3"/>
  <c r="F29" i="2"/>
  <c r="H29" i="6"/>
  <c r="N16" i="3"/>
  <c r="G9" i="3"/>
  <c r="H41" i="6"/>
  <c r="N19" i="3"/>
  <c r="G21" i="3"/>
  <c r="G11" i="3"/>
  <c r="N18" i="3"/>
  <c r="G12" i="3"/>
  <c r="G23" i="3"/>
  <c r="H21" i="6"/>
  <c r="N8" i="3"/>
  <c r="L29" i="2"/>
  <c r="H13" i="6"/>
  <c r="G14" i="3"/>
  <c r="G24" i="3"/>
  <c r="N17" i="3"/>
  <c r="G26" i="3"/>
  <c r="G13" i="3"/>
  <c r="P21" i="6"/>
  <c r="L27" i="4"/>
  <c r="H9" i="6"/>
  <c r="G10" i="3"/>
  <c r="G19" i="3"/>
  <c r="P7" i="6"/>
  <c r="F27" i="4"/>
  <c r="L31" i="2" l="1"/>
  <c r="P41" i="6"/>
  <c r="P44" i="6" s="1"/>
  <c r="H38" i="6"/>
  <c r="H44" i="6" s="1"/>
  <c r="L29" i="4"/>
  <c r="N30" i="3" l="1"/>
</calcChain>
</file>

<file path=xl/sharedStrings.xml><?xml version="1.0" encoding="utf-8"?>
<sst xmlns="http://schemas.openxmlformats.org/spreadsheetml/2006/main" count="458" uniqueCount="158">
  <si>
    <t>Institucion Bancaria</t>
  </si>
  <si>
    <t>Monto del Crédito Contratado</t>
  </si>
  <si>
    <t>Fecha de Contratacion</t>
  </si>
  <si>
    <t>Fecha de Vencimiento</t>
  </si>
  <si>
    <t>Banca Comercial</t>
  </si>
  <si>
    <t>Banca de Desarrollo</t>
  </si>
  <si>
    <t>Banorte</t>
  </si>
  <si>
    <t>JUL 26-2019</t>
  </si>
  <si>
    <t>JUL 20-2039</t>
  </si>
  <si>
    <t>Banobras</t>
  </si>
  <si>
    <t>MAR 18-2016</t>
  </si>
  <si>
    <t>JUL 2036</t>
  </si>
  <si>
    <t>Santander</t>
  </si>
  <si>
    <t>JUL 29-2019</t>
  </si>
  <si>
    <t>JUL 23-2039</t>
  </si>
  <si>
    <t>JUN 20-2012</t>
  </si>
  <si>
    <t>AGO -2032</t>
  </si>
  <si>
    <t>Bancomer</t>
  </si>
  <si>
    <t>JUN 29-2012</t>
  </si>
  <si>
    <t>SEP 23-2013</t>
  </si>
  <si>
    <t>DIC -2033</t>
  </si>
  <si>
    <t>JUL 29-2014</t>
  </si>
  <si>
    <t>OCT-2034</t>
  </si>
  <si>
    <t>ENE 24-2020</t>
  </si>
  <si>
    <t>ENE 18-2040</t>
  </si>
  <si>
    <t>DIC 11-2014</t>
  </si>
  <si>
    <t>ENE- 2035</t>
  </si>
  <si>
    <t>Citibanamex</t>
  </si>
  <si>
    <t>DIC 28-2015</t>
  </si>
  <si>
    <t>JUN - 2034</t>
  </si>
  <si>
    <t>BanBajío</t>
  </si>
  <si>
    <t>JUL 22-2020</t>
  </si>
  <si>
    <t>JUN 19-2030</t>
  </si>
  <si>
    <t>AGO 12-16</t>
  </si>
  <si>
    <t>NOV -2036</t>
  </si>
  <si>
    <t>JUL 18-2035</t>
  </si>
  <si>
    <t>JUL 16-2040</t>
  </si>
  <si>
    <t>Saldo</t>
  </si>
  <si>
    <t>Banobras (BCO)</t>
  </si>
  <si>
    <t>Bancomer*</t>
  </si>
  <si>
    <t>Banorte*</t>
  </si>
  <si>
    <t>Santander*</t>
  </si>
  <si>
    <t>Scotiabank*</t>
  </si>
  <si>
    <t>Total Banca Comercial</t>
  </si>
  <si>
    <t>Total Banca de Desarrollo</t>
  </si>
  <si>
    <t>Total Global Saldo de Deuda Pública Directa</t>
  </si>
  <si>
    <t>Saldo al 4to Trimestre de 2020</t>
  </si>
  <si>
    <t>Monto Dispuesto Durante el 1er Trimestre de 2021</t>
  </si>
  <si>
    <t>Amortización Durante el 1er Trimestre de 2021</t>
  </si>
  <si>
    <t>Endeudamiento Neto</t>
  </si>
  <si>
    <t>Bancomer *</t>
  </si>
  <si>
    <t>Banorte *</t>
  </si>
  <si>
    <t>Santander *</t>
  </si>
  <si>
    <t>*Financiamientos contratados a Corto Plazo</t>
  </si>
  <si>
    <t>Nota 1: Cifras Preliminares hasta Visto Bueno por el Área contable.</t>
  </si>
  <si>
    <t>Nota 2: Los Bonos Cupón Cero (BCO) no se suman al saldo Insoluto.</t>
  </si>
  <si>
    <t>Intereses Pagados</t>
  </si>
  <si>
    <t>Total Global de Pago de Intereses</t>
  </si>
  <si>
    <t>Institución Bancaria</t>
  </si>
  <si>
    <t>Deudor</t>
  </si>
  <si>
    <t>Saldo del 4to Trimestre de 2020.</t>
  </si>
  <si>
    <t>Amortización durante el 1er Trimestre de 2021</t>
  </si>
  <si>
    <t>HSBC México, S.A. Institución de Banca Múltiple, Grupo Financiero HSBC</t>
  </si>
  <si>
    <t>Guadalajara</t>
  </si>
  <si>
    <t>Banco del Bajío, S.A., Institución de Banca Múltiple (Banbajío)</t>
  </si>
  <si>
    <t>Banca Afirme, S.A., Institución de Banca Múltiple, Afirme Grupo Financiero.</t>
  </si>
  <si>
    <t>Banco Santander México, S.A., Institución de Banca Múltiple, Grupo Financiero Santander México</t>
  </si>
  <si>
    <t>Start Banregio, S.A., de C.V., Sociedad Financiera de Objeto Múltiple, E.R., Banregio, Grupo Financiero</t>
  </si>
  <si>
    <t>Banco Mercantil del Norte, S.A., Institución de Banca Múltiple, Grupo Financiero Banorte (Banorte)</t>
  </si>
  <si>
    <t>Puerto Vallarta</t>
  </si>
  <si>
    <t>Banregio</t>
  </si>
  <si>
    <t>Tlajomulco de Zúñiga</t>
  </si>
  <si>
    <t>Scotiabank, S.A.,Institución de Banca Múltiple,</t>
  </si>
  <si>
    <t>Zapopan</t>
  </si>
  <si>
    <t>Total Saldo al 4to Trimestre 2020</t>
  </si>
  <si>
    <t>Tota Saldo 1er trimestre 2021</t>
  </si>
  <si>
    <t>Nota 1: Datos informativos debido a que los obligados son los municipios</t>
  </si>
  <si>
    <t xml:space="preserve">Nota 1: Las obligaciones de Guadalajara, Tlajomulco y Zapopan son Cadenas Productivas. </t>
  </si>
  <si>
    <t>Secretaría de la Hacienda Pública
Pago del Servicio de la Deuda Pública Por Fuente de Financiamiento al 1er Trimestre de 2021</t>
  </si>
  <si>
    <t>Importe del Credito</t>
  </si>
  <si>
    <t>Fuente de Financiamiento</t>
  </si>
  <si>
    <t>Importe Pagado</t>
  </si>
  <si>
    <t>Pagos de Capital</t>
  </si>
  <si>
    <t>Pagos de Intereses</t>
  </si>
  <si>
    <t>Pagos de Comisiones</t>
  </si>
  <si>
    <t>FAFEF (Saneamiento financiero, de conformidad con los articulos 37, 47, fracción II y 50 de la Ley de Coordinación Fiscal).</t>
  </si>
  <si>
    <t>Recursos Propios del Gobierno del Estado</t>
  </si>
  <si>
    <t>-</t>
  </si>
  <si>
    <t>Total Pagos de Capital con cargo al FAFEF</t>
  </si>
  <si>
    <t>Total Pagos de Intereses con cargo al FAFEF</t>
  </si>
  <si>
    <t>Total Pagos de Comisiones con cargo al FAFEF</t>
  </si>
  <si>
    <t>Total Pagos de Capital con Recursos Propios</t>
  </si>
  <si>
    <t>Total Pagos de Intereses con Recursos Propios</t>
  </si>
  <si>
    <t>Total Pagos de Comisiones con Recursos Propios</t>
  </si>
  <si>
    <t>Total de Pagos de Capital</t>
  </si>
  <si>
    <t>Total Pagos de Intereses</t>
  </si>
  <si>
    <t>Total Global del Pago del Servicio de la Deuda por Fuente de Financiamiento</t>
  </si>
  <si>
    <t>No. de registro</t>
  </si>
  <si>
    <t>Fecha</t>
  </si>
  <si>
    <t>Tipo de Obligación Inscrita</t>
  </si>
  <si>
    <t>Carácter asumido por el Ente público</t>
  </si>
  <si>
    <t>Reg.SHCP</t>
  </si>
  <si>
    <t>Decreto</t>
  </si>
  <si>
    <t>Acreditado</t>
  </si>
  <si>
    <t>Acreditante</t>
  </si>
  <si>
    <t>Fecha Suscripción</t>
  </si>
  <si>
    <t>Monto</t>
  </si>
  <si>
    <t>Plazo</t>
  </si>
  <si>
    <t>Tasa</t>
  </si>
  <si>
    <t>Aval</t>
  </si>
  <si>
    <t>Destino</t>
  </si>
  <si>
    <t>Comisiones</t>
  </si>
  <si>
    <t>Aforo</t>
  </si>
  <si>
    <t>Garantia Pagos</t>
  </si>
  <si>
    <t>Convenios Modificatorios</t>
  </si>
  <si>
    <t>Constancia de Cancelación del Registro Estatal</t>
  </si>
  <si>
    <t>038/2017</t>
  </si>
  <si>
    <t>Financiamiento de Largo Plazo</t>
  </si>
  <si>
    <t>Obligado</t>
  </si>
  <si>
    <t>P14-1217132</t>
  </si>
  <si>
    <t>El Decreto número 27845/LXII/2020, del Congreso del Estado de Jalisco, publicado en el Periódico Oficial “El Estado de Jalisco” el 05 de marzo de 2020, el Decreto Número 27891/LXII/20, del Congreso del Estado de Jalisco, Publicado en el Periódico Oficial “El Estado de Jalisco” el 04 de abril de 2020, el Decreto Número 28284/LXII/20, del Congreso del Estado de Jalisco, Publicado en el Periódico Oficial “El Estado de Jalisco” el 17 de diciembre de 2020, así como el acta de Sesión Ordinaria celebrada el 27 de septiembre de 2019.</t>
  </si>
  <si>
    <t>Banco Nacional de Obras y Servicios Públicos, S.N.C., Instritución de Banca de Desarrollo</t>
  </si>
  <si>
    <t>5,479 días</t>
  </si>
  <si>
    <t>TIIE +1.09%</t>
  </si>
  <si>
    <t>Segundo Convenio Modificatorio, de Reconocimiento de Adeudo y de Reestructura al Contrato de Apertura de Crédito Simple de fecha 20 de octubre de 2017.</t>
  </si>
  <si>
    <t>El 21.20% (veintiuno punto veinte por ciento) mensual de las participaciones que en ingresos federales le corresponden al Municipio del Fondo General de Participaciones y del Fondo de Fomento Municipal, a través del Fideicomiso de Administración y Pago F/3087 constituido en Banco MONEX, S.A.</t>
  </si>
  <si>
    <t>Segundo Convenio Modificatorio</t>
  </si>
  <si>
    <t>014/2020</t>
  </si>
  <si>
    <t>P14-0820078</t>
  </si>
  <si>
    <t>El Decreto 28280/LXII/20 del H. Congreso del Estado de Jalisco, publicado en el Periódico Oficial “El Estado de Jalisco” el 28 de diciembre de 2020.</t>
  </si>
  <si>
    <t>Gobierno del Estado de Jalisco</t>
  </si>
  <si>
    <t>Banco del Bajío, S.A., Institución de Banca Múltiple</t>
  </si>
  <si>
    <t>3,620 días</t>
  </si>
  <si>
    <t>TIIE +1.00%</t>
  </si>
  <si>
    <t>Segundo Convenio Modificatorio al Contrato de Apertura de Crédito Simple de fecha 22 de julio de 2020.</t>
  </si>
  <si>
    <t>El 2.8% (dos punto cero seis por ciento) de las Participaciones que en ingresos federales le corresponden al Gobierno del Estado del Fondo General de Participaciones (Ramo 28), equivalentes al 2.18% (dos punto dieciocho por ciento) incluyendo las participaciones que dicho fondo corresponden a los municipios, a través del Fideicomiso Irrevocable de Administración y Fuente de Pago, FID 751607 de fecha 26 de julio de 2019 celebrado con Banco Mercantil del Norte , S.A., Institución de Banca Múltiple, Grupo Financiero Banorte en su calidad de Fiduciario y el Estado de Jalisco como Fideicomitente y Fideicomisario en tercer lugar (el “Fideicomiso de Pago”).</t>
  </si>
  <si>
    <t>033/2020</t>
  </si>
  <si>
    <t>Financiamiento de Corto Plazo</t>
  </si>
  <si>
    <t>Q14-0221044</t>
  </si>
  <si>
    <t>Sesión Ordinaria del Ayuntamiento Celebrada el 19 de octubre de 2018, mediante el Decreto Municipal D 02/11/18.</t>
  </si>
  <si>
    <t>Banorte, S.A. de C.V., Sociedad Financiera de Objeto Múltiple, Entidad Regulada, Grupo Financiero Banorte.</t>
  </si>
  <si>
    <t>201 días</t>
  </si>
  <si>
    <t>TASA BASE +3.00%</t>
  </si>
  <si>
    <t>Convenio Modificatorio al Acuerdo respecto de las Operaciones de Factoraje y/o Descuento Electrónico en los términos del Programa Denominado Cadenas Productivas para el Desarrollo de Proveedores por Medios Electrónicos de Nacional Financiera, Sociedad Nacional de Crédito No. FN 1316 de fecha 03 de diciembre de 2020.</t>
  </si>
  <si>
    <t>Ingresos propios del Municipio de Guadalajara, Jalisco.</t>
  </si>
  <si>
    <t>Convenio Modificatorio</t>
  </si>
  <si>
    <t>028/2020</t>
  </si>
  <si>
    <t>P14-0321010</t>
  </si>
  <si>
    <t>BBVA Bancomer, S.A., Institución de Banca Múltiple, Grupo Financiero Bancomer.</t>
  </si>
  <si>
    <t>TIIE + 1.56%</t>
  </si>
  <si>
    <t>Convenio Modificatorio al Contrato de Apertura de Crédito Simple de fecha 28 de octubre de 2020. .</t>
  </si>
  <si>
    <t>El 4.34% (cuatro punto treinta y cuatro) por ciento de los derechos sobre las participaciones que en ingresos federales le corresponden al Municipio derivadas del Fondo General de Participaciones y el 4.34% (cuatro punto treinta y cuatro) por ciento de los derechos que le corresponden al municipio derivadas del Fondo de Fomento Municipal cuyo patrimonio quedó afectado en el fideicomiso F/4115135 celebrado con BBVA Bancomer el 21 de octubre de 2020.</t>
  </si>
  <si>
    <t>Secretaría de la Hacienda Pública
Deuda pública de Largo Plazo al 1er Trimestre de 2021</t>
  </si>
  <si>
    <t>Secretaría de la Hacienda Pública
Saldo de la Deuda Pública Directa al 1er Trimestre de 2021</t>
  </si>
  <si>
    <t>Secretaría de la Hacienda Pública
Intereses de la Deuda Pública Directa Pagados al 1er Trimestre de 2021</t>
  </si>
  <si>
    <t>Secretaría de la Hacienda Pública
Deuda Pública de Corto Plazo al 1er Trimestre de 2021</t>
  </si>
  <si>
    <t>Secretaría de la Hacienda Pública
Registro Estatal de Obligaciones de los Entes Públicos del Estado de Jalisco y sus Municipios al 1er Trimestre de 2021</t>
  </si>
  <si>
    <t>Secretaría de la Hacienda Pública
Endeudamiento Neto al 1er 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</si>
</sst>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mmm\-yyyy"/>
    <numFmt numFmtId="165" formatCode="&quot;$&quot;#,##0.00"/>
    <numFmt numFmtId="166" formatCode="d/m/yyyy"/>
    <numFmt numFmtId="167" formatCode="d\-mmm\-yy"/>
  </numFmts>
  <fonts count="23" x14ac:knownFonts="1">
    <font>
      <sz val="10"/>
      <color rgb="FF000000"/>
      <name val="Arial"/>
    </font>
    <font>
      <sz val="10"/>
      <color theme="1"/>
      <name val="Arial"/>
      <family val="2"/>
    </font>
    <font>
      <b/>
      <sz val="10"/>
      <color theme="1"/>
      <name val="Arial"/>
      <family val="2"/>
    </font>
    <font>
      <sz val="11"/>
      <color rgb="FF000000"/>
      <name val="Calibri"/>
      <family val="2"/>
    </font>
    <font>
      <sz val="12"/>
      <color rgb="FFFFFFFF"/>
      <name val="Arial"/>
      <family val="2"/>
    </font>
    <font>
      <b/>
      <sz val="14"/>
      <color rgb="FFFFFFFF"/>
      <name val="Arial"/>
      <family val="2"/>
    </font>
    <font>
      <sz val="10"/>
      <name val="Arial"/>
      <family val="2"/>
    </font>
    <font>
      <b/>
      <sz val="11"/>
      <color rgb="FFFFFFFF"/>
      <name val="Calibri"/>
      <family val="2"/>
    </font>
    <font>
      <b/>
      <sz val="11"/>
      <color rgb="FF000000"/>
      <name val="Calibri"/>
      <family val="2"/>
    </font>
    <font>
      <b/>
      <sz val="12"/>
      <color rgb="FFFFFFFF"/>
      <name val="Calibri"/>
      <family val="2"/>
    </font>
    <font>
      <b/>
      <sz val="12"/>
      <color rgb="FFFFFFFF"/>
      <name val="Arial"/>
      <family val="2"/>
    </font>
    <font>
      <b/>
      <sz val="11"/>
      <color rgb="FFFFFFFF"/>
      <name val="Arial"/>
      <family val="2"/>
    </font>
    <font>
      <sz val="11"/>
      <color rgb="FFFFFFFF"/>
      <name val="Calibri"/>
      <family val="2"/>
    </font>
    <font>
      <sz val="11"/>
      <color rgb="FF000000"/>
      <name val="Arial"/>
      <family val="2"/>
    </font>
    <font>
      <b/>
      <sz val="8"/>
      <color rgb="FF000000"/>
      <name val="Calibri"/>
      <family val="2"/>
    </font>
    <font>
      <sz val="8"/>
      <color rgb="FF000000"/>
      <name val="Calibri"/>
      <family val="2"/>
    </font>
    <font>
      <b/>
      <sz val="10"/>
      <color rgb="FF000000"/>
      <name val="Calibri"/>
      <family val="2"/>
    </font>
    <font>
      <sz val="11"/>
      <color rgb="FFFFFFFF"/>
      <name val="Arial"/>
      <family val="2"/>
    </font>
    <font>
      <sz val="9"/>
      <color theme="1"/>
      <name val="Calibri"/>
      <family val="2"/>
    </font>
    <font>
      <sz val="9"/>
      <color rgb="FF000000"/>
      <name val="Calibri"/>
      <family val="2"/>
    </font>
    <font>
      <b/>
      <sz val="9"/>
      <color rgb="FFFFFFFF"/>
      <name val="Calibri"/>
      <family val="2"/>
    </font>
    <font>
      <sz val="9"/>
      <color rgb="FFFFFFFF"/>
      <name val="Calibri"/>
      <family val="2"/>
    </font>
    <font>
      <sz val="10"/>
      <color rgb="FF000000"/>
      <name val="Arial"/>
      <family val="2"/>
    </font>
  </fonts>
  <fills count="9">
    <fill>
      <patternFill patternType="none"/>
    </fill>
    <fill>
      <patternFill patternType="gray125"/>
    </fill>
    <fill>
      <patternFill patternType="solid">
        <fgColor rgb="FFC00000"/>
        <bgColor rgb="FFC00000"/>
      </patternFill>
    </fill>
    <fill>
      <patternFill patternType="solid">
        <fgColor rgb="FFA6A6A6"/>
        <bgColor rgb="FFA6A6A6"/>
      </patternFill>
    </fill>
    <fill>
      <patternFill patternType="solid">
        <fgColor rgb="FF404040"/>
        <bgColor rgb="FF404040"/>
      </patternFill>
    </fill>
    <fill>
      <patternFill patternType="solid">
        <fgColor rgb="FF0D0D0D"/>
        <bgColor rgb="FF0D0D0D"/>
      </patternFill>
    </fill>
    <fill>
      <patternFill patternType="solid">
        <fgColor rgb="FFFFFFFF"/>
        <bgColor rgb="FFFFFFFF"/>
      </patternFill>
    </fill>
    <fill>
      <patternFill patternType="solid">
        <fgColor rgb="FF000000"/>
        <bgColor rgb="FF000000"/>
      </patternFill>
    </fill>
    <fill>
      <patternFill patternType="solid">
        <fgColor rgb="FFBFBFBF"/>
        <bgColor rgb="FFBFBFBF"/>
      </patternFill>
    </fill>
  </fills>
  <borders count="5">
    <border>
      <left/>
      <right/>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2">
    <xf numFmtId="0" fontId="0" fillId="0" borderId="0"/>
    <xf numFmtId="43" fontId="22" fillId="0" borderId="0" applyFont="0" applyFill="0" applyBorder="0" applyAlignment="0" applyProtection="0"/>
  </cellStyleXfs>
  <cellXfs count="136">
    <xf numFmtId="0" fontId="0" fillId="0" borderId="0" xfId="0" applyFont="1" applyAlignment="1"/>
    <xf numFmtId="0" fontId="3" fillId="2" borderId="0" xfId="0" applyFont="1" applyFill="1" applyAlignment="1"/>
    <xf numFmtId="0" fontId="4" fillId="2" borderId="0" xfId="0" applyFont="1" applyFill="1" applyAlignment="1">
      <alignment horizontal="center" vertical="center" wrapText="1"/>
    </xf>
    <xf numFmtId="0" fontId="4" fillId="2" borderId="0" xfId="0" applyFont="1" applyFill="1" applyAlignment="1">
      <alignment horizontal="center" vertical="center" wrapText="1"/>
    </xf>
    <xf numFmtId="0" fontId="3" fillId="0" borderId="0" xfId="0" applyFont="1" applyAlignment="1">
      <alignment horizontal="center"/>
    </xf>
    <xf numFmtId="0" fontId="5" fillId="3" borderId="0" xfId="0" applyFont="1" applyFill="1" applyAlignment="1">
      <alignment horizontal="center"/>
    </xf>
    <xf numFmtId="0" fontId="7" fillId="4" borderId="0" xfId="0" applyFont="1" applyFill="1" applyAlignment="1">
      <alignment horizontal="center"/>
    </xf>
    <xf numFmtId="0" fontId="3" fillId="0" borderId="0" xfId="0" applyFont="1" applyAlignment="1"/>
    <xf numFmtId="0" fontId="3" fillId="0" borderId="0" xfId="0" applyFont="1" applyAlignment="1"/>
    <xf numFmtId="4" fontId="3" fillId="0" borderId="0" xfId="0" applyNumberFormat="1" applyFont="1" applyAlignment="1">
      <alignment horizontal="center"/>
    </xf>
    <xf numFmtId="0" fontId="3" fillId="0" borderId="0" xfId="0" applyFont="1" applyAlignment="1">
      <alignment horizontal="center"/>
    </xf>
    <xf numFmtId="0" fontId="7" fillId="4" borderId="0" xfId="0" applyFont="1" applyFill="1" applyAlignment="1">
      <alignment horizontal="right"/>
    </xf>
    <xf numFmtId="49" fontId="3" fillId="0" borderId="0" xfId="0" applyNumberFormat="1" applyFont="1" applyAlignment="1">
      <alignment horizontal="center"/>
    </xf>
    <xf numFmtId="4" fontId="3" fillId="0" borderId="0" xfId="0" applyNumberFormat="1" applyFont="1" applyAlignment="1">
      <alignment horizontal="center"/>
    </xf>
    <xf numFmtId="0" fontId="8" fillId="0" borderId="0" xfId="0" applyFont="1" applyAlignment="1"/>
    <xf numFmtId="164" fontId="3" fillId="0" borderId="0" xfId="0" applyNumberFormat="1" applyFont="1" applyAlignment="1">
      <alignment horizontal="center"/>
    </xf>
    <xf numFmtId="0" fontId="7" fillId="4" borderId="0" xfId="0" applyFont="1" applyFill="1" applyAlignment="1"/>
    <xf numFmtId="14" fontId="1" fillId="0" borderId="0" xfId="0" applyNumberFormat="1" applyFont="1" applyAlignment="1"/>
    <xf numFmtId="0" fontId="9" fillId="4" borderId="0" xfId="0" applyFont="1" applyFill="1" applyAlignment="1">
      <alignment horizontal="center"/>
    </xf>
    <xf numFmtId="4" fontId="3" fillId="0" borderId="0" xfId="0" applyNumberFormat="1" applyFont="1" applyAlignment="1"/>
    <xf numFmtId="4" fontId="3" fillId="0" borderId="0" xfId="0" applyNumberFormat="1" applyFont="1" applyAlignment="1"/>
    <xf numFmtId="0" fontId="3" fillId="0" borderId="0" xfId="0" applyFont="1" applyAlignment="1"/>
    <xf numFmtId="0" fontId="3" fillId="0" borderId="0" xfId="0" applyFont="1" applyAlignment="1">
      <alignment horizontal="center"/>
    </xf>
    <xf numFmtId="0" fontId="7" fillId="4" borderId="0" xfId="0" applyFont="1" applyFill="1" applyAlignment="1">
      <alignment horizontal="center"/>
    </xf>
    <xf numFmtId="0" fontId="10" fillId="4" borderId="0" xfId="0" applyFont="1" applyFill="1" applyAlignment="1">
      <alignment horizontal="left"/>
    </xf>
    <xf numFmtId="0" fontId="11" fillId="4" borderId="0" xfId="0" applyFont="1" applyFill="1" applyAlignment="1">
      <alignment horizontal="left"/>
    </xf>
    <xf numFmtId="3" fontId="11" fillId="4" borderId="0" xfId="0" applyNumberFormat="1" applyFont="1" applyFill="1" applyAlignment="1">
      <alignment horizontal="center"/>
    </xf>
    <xf numFmtId="0" fontId="11" fillId="4" borderId="0" xfId="0" applyFont="1" applyFill="1" applyAlignment="1">
      <alignment horizontal="center"/>
    </xf>
    <xf numFmtId="0" fontId="11" fillId="4" borderId="0" xfId="0" applyFont="1" applyFill="1" applyAlignment="1">
      <alignment horizontal="center"/>
    </xf>
    <xf numFmtId="0" fontId="12" fillId="0" borderId="0" xfId="0" applyFont="1" applyAlignment="1"/>
    <xf numFmtId="0" fontId="10" fillId="5" borderId="0" xfId="0" applyFont="1" applyFill="1" applyAlignment="1">
      <alignment horizontal="left"/>
    </xf>
    <xf numFmtId="0" fontId="10" fillId="5" borderId="0" xfId="0" applyFont="1" applyFill="1" applyAlignment="1">
      <alignment horizontal="left"/>
    </xf>
    <xf numFmtId="3" fontId="10" fillId="5" borderId="0" xfId="0" applyNumberFormat="1" applyFont="1" applyFill="1" applyAlignment="1">
      <alignment horizontal="center"/>
    </xf>
    <xf numFmtId="0" fontId="13" fillId="0" borderId="0" xfId="0" applyFont="1" applyAlignment="1"/>
    <xf numFmtId="3" fontId="3" fillId="0" borderId="0" xfId="0" applyNumberFormat="1" applyFont="1" applyAlignment="1"/>
    <xf numFmtId="0" fontId="3" fillId="0" borderId="0" xfId="0" applyFont="1" applyAlignment="1"/>
    <xf numFmtId="0" fontId="1" fillId="0" borderId="0" xfId="0" applyFont="1" applyAlignment="1"/>
    <xf numFmtId="3" fontId="3" fillId="0" borderId="0" xfId="0" applyNumberFormat="1" applyFont="1" applyAlignment="1"/>
    <xf numFmtId="0" fontId="11" fillId="6" borderId="0" xfId="0" applyFont="1" applyFill="1" applyAlignment="1">
      <alignment horizontal="left"/>
    </xf>
    <xf numFmtId="0" fontId="11" fillId="6" borderId="0" xfId="0" applyFont="1" applyFill="1" applyAlignment="1">
      <alignment horizontal="left"/>
    </xf>
    <xf numFmtId="3" fontId="11" fillId="6" borderId="0" xfId="0" applyNumberFormat="1" applyFont="1" applyFill="1" applyAlignment="1">
      <alignment horizontal="center"/>
    </xf>
    <xf numFmtId="0" fontId="7" fillId="6" borderId="0" xfId="0" applyFont="1" applyFill="1" applyAlignment="1">
      <alignment horizontal="center"/>
    </xf>
    <xf numFmtId="0" fontId="11" fillId="6" borderId="0" xfId="0" applyFont="1" applyFill="1" applyAlignment="1">
      <alignment horizontal="center"/>
    </xf>
    <xf numFmtId="3" fontId="11" fillId="6" borderId="0" xfId="0" applyNumberFormat="1" applyFont="1" applyFill="1" applyAlignment="1">
      <alignment horizontal="center"/>
    </xf>
    <xf numFmtId="0" fontId="1" fillId="6" borderId="0" xfId="0" applyFont="1" applyFill="1"/>
    <xf numFmtId="0" fontId="11" fillId="4" borderId="0" xfId="0" applyFont="1" applyFill="1" applyAlignment="1">
      <alignment horizontal="left"/>
    </xf>
    <xf numFmtId="3" fontId="11" fillId="4" borderId="0" xfId="0" applyNumberFormat="1" applyFont="1" applyFill="1" applyAlignment="1">
      <alignment horizontal="center"/>
    </xf>
    <xf numFmtId="0" fontId="11" fillId="5" borderId="0" xfId="0" applyFont="1" applyFill="1" applyAlignment="1">
      <alignment horizontal="left"/>
    </xf>
    <xf numFmtId="0" fontId="11" fillId="5" borderId="0" xfId="0" applyFont="1" applyFill="1" applyAlignment="1">
      <alignment horizontal="left"/>
    </xf>
    <xf numFmtId="3" fontId="11" fillId="5" borderId="0" xfId="0" applyNumberFormat="1" applyFont="1" applyFill="1" applyAlignment="1">
      <alignment horizontal="center"/>
    </xf>
    <xf numFmtId="0" fontId="15" fillId="0" borderId="0" xfId="0" applyFont="1" applyAlignment="1"/>
    <xf numFmtId="0" fontId="3" fillId="2" borderId="0" xfId="0" applyFont="1" applyFill="1" applyAlignment="1">
      <alignment horizontal="center" vertical="center" wrapText="1"/>
    </xf>
    <xf numFmtId="0" fontId="16" fillId="0" borderId="0" xfId="0" applyFont="1" applyAlignment="1"/>
    <xf numFmtId="3" fontId="11" fillId="5" borderId="0" xfId="0" applyNumberFormat="1" applyFont="1" applyFill="1" applyAlignment="1">
      <alignment horizontal="left"/>
    </xf>
    <xf numFmtId="0" fontId="17" fillId="2" borderId="0" xfId="0" applyFont="1" applyFill="1" applyAlignment="1">
      <alignment horizontal="center" vertical="center" wrapText="1"/>
    </xf>
    <xf numFmtId="0" fontId="17" fillId="2" borderId="0" xfId="0" applyFont="1" applyFill="1" applyAlignment="1">
      <alignment horizontal="center" vertical="center" wrapText="1"/>
    </xf>
    <xf numFmtId="0" fontId="18" fillId="6" borderId="0" xfId="0" applyFont="1" applyFill="1" applyAlignment="1">
      <alignment wrapText="1"/>
    </xf>
    <xf numFmtId="0" fontId="3" fillId="6" borderId="0" xfId="0" applyFont="1" applyFill="1" applyAlignment="1"/>
    <xf numFmtId="0" fontId="18" fillId="6" borderId="0" xfId="0" applyFont="1" applyFill="1" applyAlignment="1"/>
    <xf numFmtId="165" fontId="19" fillId="6" borderId="0" xfId="0" applyNumberFormat="1" applyFont="1" applyFill="1" applyAlignment="1"/>
    <xf numFmtId="4" fontId="19" fillId="6" borderId="0" xfId="0" applyNumberFormat="1" applyFont="1" applyFill="1" applyAlignment="1">
      <alignment horizontal="center"/>
    </xf>
    <xf numFmtId="0" fontId="19" fillId="6" borderId="0" xfId="0" applyFont="1" applyFill="1" applyAlignment="1"/>
    <xf numFmtId="0" fontId="19" fillId="6" borderId="0" xfId="0" applyFont="1" applyFill="1" applyAlignment="1">
      <alignment wrapText="1"/>
    </xf>
    <xf numFmtId="0" fontId="19" fillId="6" borderId="0" xfId="0" applyFont="1" applyFill="1" applyAlignment="1"/>
    <xf numFmtId="0" fontId="19" fillId="6" borderId="0" xfId="0" applyFont="1" applyFill="1" applyAlignment="1">
      <alignment horizontal="left" wrapText="1"/>
    </xf>
    <xf numFmtId="0" fontId="3" fillId="6" borderId="0" xfId="0" applyFont="1" applyFill="1" applyAlignment="1">
      <alignment horizontal="center"/>
    </xf>
    <xf numFmtId="0" fontId="19" fillId="6" borderId="0" xfId="0" applyFont="1" applyFill="1" applyAlignment="1">
      <alignment horizontal="left"/>
    </xf>
    <xf numFmtId="0" fontId="19" fillId="6" borderId="0" xfId="0" applyFont="1" applyFill="1" applyAlignment="1">
      <alignment horizontal="center"/>
    </xf>
    <xf numFmtId="0" fontId="11" fillId="6" borderId="0" xfId="0" applyFont="1" applyFill="1" applyAlignment="1">
      <alignment horizontal="left"/>
    </xf>
    <xf numFmtId="0" fontId="11" fillId="6" borderId="0" xfId="0" applyFont="1" applyFill="1" applyAlignment="1">
      <alignment horizontal="center"/>
    </xf>
    <xf numFmtId="0" fontId="11" fillId="6" borderId="0" xfId="0" applyFont="1" applyFill="1" applyAlignment="1">
      <alignment horizontal="center"/>
    </xf>
    <xf numFmtId="0" fontId="11" fillId="7" borderId="0" xfId="0" applyFont="1" applyFill="1" applyAlignment="1">
      <alignment horizontal="left"/>
    </xf>
    <xf numFmtId="0" fontId="11" fillId="7" borderId="0" xfId="0" applyFont="1" applyFill="1" applyAlignment="1">
      <alignment horizontal="center"/>
    </xf>
    <xf numFmtId="0" fontId="11" fillId="7" borderId="0" xfId="0" applyFont="1" applyFill="1" applyAlignment="1">
      <alignment horizontal="center"/>
    </xf>
    <xf numFmtId="3" fontId="11" fillId="7" borderId="0" xfId="0" applyNumberFormat="1" applyFont="1" applyFill="1" applyAlignment="1">
      <alignment horizontal="center"/>
    </xf>
    <xf numFmtId="0" fontId="3" fillId="0" borderId="0" xfId="0" applyFont="1" applyAlignment="1">
      <alignment wrapText="1"/>
    </xf>
    <xf numFmtId="0" fontId="3" fillId="0" borderId="2" xfId="0" applyFont="1" applyBorder="1" applyAlignment="1"/>
    <xf numFmtId="0" fontId="3" fillId="0" borderId="2" xfId="0" applyFont="1" applyBorder="1" applyAlignment="1"/>
    <xf numFmtId="4" fontId="3" fillId="0" borderId="2" xfId="0" applyNumberFormat="1" applyFont="1" applyBorder="1" applyAlignment="1"/>
    <xf numFmtId="0" fontId="3" fillId="0" borderId="0" xfId="0" applyFont="1" applyAlignment="1"/>
    <xf numFmtId="0" fontId="3" fillId="0" borderId="0" xfId="0" applyFont="1"/>
    <xf numFmtId="0" fontId="7" fillId="4" borderId="0" xfId="0" applyFont="1" applyFill="1" applyAlignment="1"/>
    <xf numFmtId="0" fontId="3" fillId="0" borderId="0" xfId="0" applyFont="1" applyAlignment="1"/>
    <xf numFmtId="0" fontId="9" fillId="4" borderId="0" xfId="0" applyFont="1" applyFill="1" applyAlignment="1"/>
    <xf numFmtId="0" fontId="10" fillId="4" borderId="0" xfId="0" applyFont="1" applyFill="1" applyAlignment="1">
      <alignment horizontal="center"/>
    </xf>
    <xf numFmtId="0" fontId="3" fillId="0" borderId="0" xfId="0" applyFont="1" applyAlignment="1">
      <alignment horizontal="center"/>
    </xf>
    <xf numFmtId="0" fontId="10" fillId="4" borderId="0" xfId="0" applyFont="1" applyFill="1" applyAlignment="1"/>
    <xf numFmtId="0" fontId="10" fillId="4" borderId="0" xfId="0" applyFont="1" applyFill="1" applyAlignment="1">
      <alignment horizontal="center"/>
    </xf>
    <xf numFmtId="0" fontId="20" fillId="2" borderId="0" xfId="0" applyFont="1" applyFill="1" applyAlignment="1">
      <alignment horizontal="center" vertical="center" wrapText="1"/>
    </xf>
    <xf numFmtId="0" fontId="21" fillId="4" borderId="0" xfId="0" applyFont="1" applyFill="1" applyAlignment="1">
      <alignment horizontal="center" vertical="center" wrapText="1"/>
    </xf>
    <xf numFmtId="166" fontId="19" fillId="8" borderId="0" xfId="0" applyNumberFormat="1" applyFont="1" applyFill="1" applyAlignment="1">
      <alignment horizontal="center" vertical="center" wrapText="1"/>
    </xf>
    <xf numFmtId="0" fontId="19" fillId="8" borderId="0" xfId="0" applyFont="1" applyFill="1" applyAlignment="1">
      <alignment horizontal="center" vertical="center" wrapText="1"/>
    </xf>
    <xf numFmtId="4" fontId="19" fillId="8" borderId="0" xfId="0" applyNumberFormat="1" applyFont="1" applyFill="1" applyAlignment="1">
      <alignment horizontal="center" vertical="center" wrapText="1"/>
    </xf>
    <xf numFmtId="0" fontId="19" fillId="8" borderId="0" xfId="0" applyFont="1" applyFill="1" applyAlignment="1">
      <alignment horizontal="center" vertical="center" wrapText="1"/>
    </xf>
    <xf numFmtId="10" fontId="19" fillId="8" borderId="0" xfId="0" applyNumberFormat="1" applyFont="1" applyFill="1" applyAlignment="1">
      <alignment horizontal="center" vertical="center" wrapText="1"/>
    </xf>
    <xf numFmtId="0" fontId="21" fillId="4" borderId="0" xfId="0" applyFont="1" applyFill="1" applyAlignment="1">
      <alignment horizontal="center" wrapText="1"/>
    </xf>
    <xf numFmtId="166" fontId="19" fillId="8" borderId="0" xfId="0" applyNumberFormat="1" applyFont="1" applyFill="1" applyAlignment="1">
      <alignment horizontal="center" wrapText="1"/>
    </xf>
    <xf numFmtId="0" fontId="19" fillId="8" borderId="0" xfId="0" applyFont="1" applyFill="1" applyAlignment="1">
      <alignment horizontal="center" wrapText="1"/>
    </xf>
    <xf numFmtId="0" fontId="19" fillId="8" borderId="0" xfId="0" applyFont="1" applyFill="1" applyAlignment="1">
      <alignment horizontal="center" wrapText="1"/>
    </xf>
    <xf numFmtId="167" fontId="19" fillId="8" borderId="0" xfId="0" applyNumberFormat="1" applyFont="1" applyFill="1" applyAlignment="1">
      <alignment horizontal="center" wrapText="1"/>
    </xf>
    <xf numFmtId="4" fontId="19" fillId="8" borderId="0" xfId="0" applyNumberFormat="1" applyFont="1" applyFill="1" applyAlignment="1">
      <alignment horizontal="center" wrapText="1"/>
    </xf>
    <xf numFmtId="0" fontId="18" fillId="8" borderId="0" xfId="0" applyFont="1" applyFill="1" applyAlignment="1">
      <alignment horizontal="center" wrapText="1"/>
    </xf>
    <xf numFmtId="9" fontId="19" fillId="8" borderId="0" xfId="0" applyNumberFormat="1" applyFont="1" applyFill="1" applyAlignment="1">
      <alignment horizontal="center" wrapText="1"/>
    </xf>
    <xf numFmtId="14" fontId="19" fillId="8" borderId="0" xfId="0" applyNumberFormat="1" applyFont="1" applyFill="1" applyAlignment="1">
      <alignment horizontal="center" wrapText="1"/>
    </xf>
    <xf numFmtId="15" fontId="19" fillId="8" borderId="0" xfId="0" applyNumberFormat="1" applyFont="1" applyFill="1" applyAlignment="1">
      <alignment horizontal="center" wrapText="1"/>
    </xf>
    <xf numFmtId="0" fontId="18" fillId="8" borderId="0" xfId="0" applyFont="1" applyFill="1" applyAlignment="1">
      <alignment horizontal="center" wrapText="1"/>
    </xf>
    <xf numFmtId="0" fontId="1" fillId="0" borderId="0" xfId="0" applyFont="1"/>
    <xf numFmtId="0" fontId="0" fillId="0" borderId="0" xfId="0" applyFont="1" applyAlignment="1"/>
    <xf numFmtId="0" fontId="2" fillId="0" borderId="0" xfId="0" applyFont="1" applyAlignment="1">
      <alignment horizontal="center" vertical="center"/>
    </xf>
    <xf numFmtId="0" fontId="3" fillId="0" borderId="0" xfId="0" applyFont="1" applyAlignment="1">
      <alignment horizontal="center"/>
    </xf>
    <xf numFmtId="0" fontId="6" fillId="0" borderId="1" xfId="0" applyFont="1" applyBorder="1"/>
    <xf numFmtId="0" fontId="3" fillId="0" borderId="0" xfId="0" applyFont="1" applyAlignment="1">
      <alignment horizontal="left"/>
    </xf>
    <xf numFmtId="0" fontId="3" fillId="0" borderId="0" xfId="0" applyFont="1" applyAlignment="1"/>
    <xf numFmtId="0" fontId="5" fillId="3" borderId="0" xfId="0" applyFont="1" applyFill="1" applyAlignment="1">
      <alignment horizontal="center"/>
    </xf>
    <xf numFmtId="0" fontId="11" fillId="4" borderId="0" xfId="0" applyFont="1" applyFill="1" applyAlignment="1">
      <alignment horizontal="left"/>
    </xf>
    <xf numFmtId="0" fontId="14" fillId="0" borderId="0" xfId="0" applyFont="1" applyAlignment="1"/>
    <xf numFmtId="0" fontId="14" fillId="0" borderId="0" xfId="0" applyFont="1" applyAlignment="1">
      <alignment horizontal="left"/>
    </xf>
    <xf numFmtId="0" fontId="11" fillId="4" borderId="0" xfId="0" applyFont="1" applyFill="1" applyAlignment="1">
      <alignment horizontal="center"/>
    </xf>
    <xf numFmtId="0" fontId="11" fillId="5" borderId="0" xfId="0" applyFont="1" applyFill="1" applyAlignment="1">
      <alignment horizontal="left"/>
    </xf>
    <xf numFmtId="0" fontId="16" fillId="0" borderId="0" xfId="0" applyFont="1" applyAlignment="1"/>
    <xf numFmtId="0" fontId="4" fillId="0" borderId="0" xfId="0" applyFont="1" applyAlignment="1">
      <alignment horizont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6" fillId="0" borderId="4" xfId="0" applyFont="1" applyBorder="1"/>
    <xf numFmtId="0" fontId="3" fillId="0" borderId="0" xfId="0" applyFont="1" applyAlignment="1">
      <alignment horizontal="center" wrapText="1"/>
    </xf>
    <xf numFmtId="3" fontId="10" fillId="4" borderId="0" xfId="0" applyNumberFormat="1" applyFont="1" applyFill="1" applyAlignment="1">
      <alignment horizontal="center"/>
    </xf>
    <xf numFmtId="0" fontId="10" fillId="4" borderId="0" xfId="0" applyFont="1" applyFill="1" applyAlignment="1">
      <alignment horizontal="center"/>
    </xf>
    <xf numFmtId="0" fontId="5" fillId="5" borderId="0" xfId="0" applyFont="1" applyFill="1" applyAlignment="1">
      <alignment horizontal="left"/>
    </xf>
    <xf numFmtId="3" fontId="5" fillId="5" borderId="0" xfId="0" applyNumberFormat="1" applyFont="1" applyFill="1" applyAlignment="1">
      <alignment horizontal="center"/>
    </xf>
    <xf numFmtId="0" fontId="9" fillId="4" borderId="0" xfId="0" applyFont="1" applyFill="1" applyAlignment="1">
      <alignment horizontal="center"/>
    </xf>
    <xf numFmtId="0" fontId="2" fillId="0" borderId="0" xfId="0" applyFont="1" applyAlignment="1">
      <alignment horizontal="center" vertical="center" wrapText="1"/>
    </xf>
    <xf numFmtId="0" fontId="8" fillId="0" borderId="0" xfId="0" applyFont="1" applyAlignment="1">
      <alignment horizontal="center" vertical="center" wrapText="1"/>
    </xf>
    <xf numFmtId="43" fontId="3" fillId="0" borderId="0" xfId="1" applyFont="1" applyAlignment="1"/>
    <xf numFmtId="43" fontId="1" fillId="0" borderId="0" xfId="1" applyFont="1" applyAlignment="1"/>
    <xf numFmtId="43" fontId="19" fillId="6" borderId="0" xfId="1" applyFont="1" applyFill="1" applyAlignment="1"/>
    <xf numFmtId="43" fontId="19" fillId="6" borderId="0" xfId="1"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242888</xdr:colOff>
      <xdr:row>0</xdr:row>
      <xdr:rowOff>128587</xdr:rowOff>
    </xdr:from>
    <xdr:ext cx="1666875" cy="866776"/>
    <xdr:pic>
      <xdr:nvPicPr>
        <xdr:cNvPr id="2" name="image4.png" title="Imagen"/>
        <xdr:cNvPicPr preferRelativeResize="0"/>
      </xdr:nvPicPr>
      <xdr:blipFill>
        <a:blip xmlns:r="http://schemas.openxmlformats.org/officeDocument/2006/relationships" r:embed="rId1" cstate="print"/>
        <a:stretch>
          <a:fillRect/>
        </a:stretch>
      </xdr:blipFill>
      <xdr:spPr>
        <a:xfrm>
          <a:off x="242888" y="128587"/>
          <a:ext cx="1666875" cy="866776"/>
        </a:xfrm>
        <a:prstGeom prst="rect">
          <a:avLst/>
        </a:prstGeom>
        <a:noFill/>
      </xdr:spPr>
    </xdr:pic>
    <xdr:clientData fLocksWithSheet="0"/>
  </xdr:oneCellAnchor>
  <xdr:oneCellAnchor>
    <xdr:from>
      <xdr:col>3</xdr:col>
      <xdr:colOff>300035</xdr:colOff>
      <xdr:row>1</xdr:row>
      <xdr:rowOff>152400</xdr:rowOff>
    </xdr:from>
    <xdr:ext cx="2038351" cy="471487"/>
    <xdr:pic>
      <xdr:nvPicPr>
        <xdr:cNvPr id="3" name="image3.png" title="Imagen"/>
        <xdr:cNvPicPr preferRelativeResize="0"/>
      </xdr:nvPicPr>
      <xdr:blipFill>
        <a:blip xmlns:r="http://schemas.openxmlformats.org/officeDocument/2006/relationships" r:embed="rId2" cstate="print"/>
        <a:stretch>
          <a:fillRect/>
        </a:stretch>
      </xdr:blipFill>
      <xdr:spPr>
        <a:xfrm>
          <a:off x="2133598" y="314325"/>
          <a:ext cx="2038351" cy="47148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xdr:row>
      <xdr:rowOff>4762</xdr:rowOff>
    </xdr:from>
    <xdr:ext cx="1352550" cy="942975"/>
    <xdr:pic>
      <xdr:nvPicPr>
        <xdr:cNvPr id="2" name="image2.png" title="Imagen"/>
        <xdr:cNvPicPr preferRelativeResize="0"/>
      </xdr:nvPicPr>
      <xdr:blipFill>
        <a:blip xmlns:r="http://schemas.openxmlformats.org/officeDocument/2006/relationships" r:embed="rId1" cstate="print"/>
        <a:stretch>
          <a:fillRect/>
        </a:stretch>
      </xdr:blipFill>
      <xdr:spPr>
        <a:xfrm>
          <a:off x="304800" y="166687"/>
          <a:ext cx="1352550" cy="942975"/>
        </a:xfrm>
        <a:prstGeom prst="rect">
          <a:avLst/>
        </a:prstGeom>
        <a:noFill/>
      </xdr:spPr>
    </xdr:pic>
    <xdr:clientData fLocksWithSheet="0"/>
  </xdr:oneCellAnchor>
  <xdr:oneCellAnchor>
    <xdr:from>
      <xdr:col>3</xdr:col>
      <xdr:colOff>142875</xdr:colOff>
      <xdr:row>2</xdr:row>
      <xdr:rowOff>28575</xdr:rowOff>
    </xdr:from>
    <xdr:ext cx="1838325" cy="476250"/>
    <xdr:pic>
      <xdr:nvPicPr>
        <xdr:cNvPr id="3" name="image10.png" title="Imagen"/>
        <xdr:cNvPicPr preferRelativeResize="0"/>
      </xdr:nvPicPr>
      <xdr:blipFill>
        <a:blip xmlns:r="http://schemas.openxmlformats.org/officeDocument/2006/relationships" r:embed="rId2" cstate="print"/>
        <a:stretch>
          <a:fillRect/>
        </a:stretch>
      </xdr:blipFill>
      <xdr:spPr>
        <a:xfrm>
          <a:off x="2205038" y="390525"/>
          <a:ext cx="1838325" cy="4762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19050</xdr:rowOff>
    </xdr:from>
    <xdr:ext cx="1352550" cy="942975"/>
    <xdr:pic>
      <xdr:nvPicPr>
        <xdr:cNvPr id="2" name="image5.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381000</xdr:colOff>
      <xdr:row>1</xdr:row>
      <xdr:rowOff>57150</xdr:rowOff>
    </xdr:from>
    <xdr:ext cx="2419350" cy="476250"/>
    <xdr:pic>
      <xdr:nvPicPr>
        <xdr:cNvPr id="3" name="image13.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180974</xdr:colOff>
      <xdr:row>0</xdr:row>
      <xdr:rowOff>76200</xdr:rowOff>
    </xdr:from>
    <xdr:ext cx="1400175" cy="661988"/>
    <xdr:pic>
      <xdr:nvPicPr>
        <xdr:cNvPr id="2" name="image1.png" title="Imagen"/>
        <xdr:cNvPicPr preferRelativeResize="0"/>
      </xdr:nvPicPr>
      <xdr:blipFill>
        <a:blip xmlns:r="http://schemas.openxmlformats.org/officeDocument/2006/relationships" r:embed="rId1" cstate="print"/>
        <a:stretch>
          <a:fillRect/>
        </a:stretch>
      </xdr:blipFill>
      <xdr:spPr>
        <a:xfrm>
          <a:off x="180974" y="76200"/>
          <a:ext cx="1400175" cy="661988"/>
        </a:xfrm>
        <a:prstGeom prst="rect">
          <a:avLst/>
        </a:prstGeom>
        <a:noFill/>
      </xdr:spPr>
    </xdr:pic>
    <xdr:clientData fLocksWithSheet="0"/>
  </xdr:oneCellAnchor>
  <xdr:oneCellAnchor>
    <xdr:from>
      <xdr:col>1</xdr:col>
      <xdr:colOff>1600200</xdr:colOff>
      <xdr:row>1</xdr:row>
      <xdr:rowOff>19050</xdr:rowOff>
    </xdr:from>
    <xdr:ext cx="2057400" cy="485775"/>
    <xdr:pic>
      <xdr:nvPicPr>
        <xdr:cNvPr id="3" name="image11.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1657350</xdr:colOff>
      <xdr:row>1</xdr:row>
      <xdr:rowOff>152400</xdr:rowOff>
    </xdr:from>
    <xdr:ext cx="1962150" cy="419100"/>
    <xdr:pic>
      <xdr:nvPicPr>
        <xdr:cNvPr id="2" name="image9.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180974</xdr:colOff>
      <xdr:row>0</xdr:row>
      <xdr:rowOff>76200</xdr:rowOff>
    </xdr:from>
    <xdr:ext cx="1400175" cy="881063"/>
    <xdr:pic>
      <xdr:nvPicPr>
        <xdr:cNvPr id="3" name="image1.png" title="Imagen"/>
        <xdr:cNvPicPr preferRelativeResize="0"/>
      </xdr:nvPicPr>
      <xdr:blipFill>
        <a:blip xmlns:r="http://schemas.openxmlformats.org/officeDocument/2006/relationships" r:embed="rId2" cstate="print"/>
        <a:stretch>
          <a:fillRect/>
        </a:stretch>
      </xdr:blipFill>
      <xdr:spPr>
        <a:xfrm>
          <a:off x="180974" y="76200"/>
          <a:ext cx="1400175" cy="881063"/>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352550" cy="742950"/>
    <xdr:pic>
      <xdr:nvPicPr>
        <xdr:cNvPr id="2" name="image8.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219075</xdr:colOff>
      <xdr:row>0</xdr:row>
      <xdr:rowOff>95250</xdr:rowOff>
    </xdr:from>
    <xdr:ext cx="2286000" cy="552450"/>
    <xdr:pic>
      <xdr:nvPicPr>
        <xdr:cNvPr id="3" name="image7.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591608</xdr:colOff>
      <xdr:row>0</xdr:row>
      <xdr:rowOff>142875</xdr:rowOff>
    </xdr:from>
    <xdr:ext cx="1971675" cy="952500"/>
    <xdr:pic>
      <xdr:nvPicPr>
        <xdr:cNvPr id="2" name="image12.png" title="Imagen"/>
        <xdr:cNvPicPr preferRelativeResize="0"/>
      </xdr:nvPicPr>
      <xdr:blipFill>
        <a:blip xmlns:r="http://schemas.openxmlformats.org/officeDocument/2006/relationships" r:embed="rId1" cstate="print"/>
        <a:stretch>
          <a:fillRect/>
        </a:stretch>
      </xdr:blipFill>
      <xdr:spPr>
        <a:xfrm>
          <a:off x="591608" y="142875"/>
          <a:ext cx="1971675" cy="952500"/>
        </a:xfrm>
        <a:prstGeom prst="rect">
          <a:avLst/>
        </a:prstGeom>
        <a:noFill/>
      </xdr:spPr>
    </xdr:pic>
    <xdr:clientData fLocksWithSheet="0"/>
  </xdr:oneCellAnchor>
  <xdr:oneCellAnchor>
    <xdr:from>
      <xdr:col>3</xdr:col>
      <xdr:colOff>83609</xdr:colOff>
      <xdr:row>1</xdr:row>
      <xdr:rowOff>109008</xdr:rowOff>
    </xdr:from>
    <xdr:ext cx="2657475" cy="609600"/>
    <xdr:pic>
      <xdr:nvPicPr>
        <xdr:cNvPr id="3" name="image6.png" title="Imagen"/>
        <xdr:cNvPicPr preferRelativeResize="0"/>
      </xdr:nvPicPr>
      <xdr:blipFill>
        <a:blip xmlns:r="http://schemas.openxmlformats.org/officeDocument/2006/relationships" r:embed="rId2" cstate="print"/>
        <a:stretch>
          <a:fillRect/>
        </a:stretch>
      </xdr:blipFill>
      <xdr:spPr>
        <a:xfrm>
          <a:off x="3163359" y="273050"/>
          <a:ext cx="2657475" cy="6096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3"/>
  <sheetViews>
    <sheetView showGridLines="0" tabSelected="1" view="pageBreakPreview" zoomScale="90" zoomScaleNormal="100" zoomScaleSheetLayoutView="90" workbookViewId="0">
      <selection activeCell="L13" sqref="L13"/>
    </sheetView>
  </sheetViews>
  <sheetFormatPr baseColWidth="10" defaultColWidth="14.3984375" defaultRowHeight="15.75" customHeight="1" x14ac:dyDescent="0.35"/>
  <cols>
    <col min="1" max="1" width="3.86328125" customWidth="1"/>
    <col min="2" max="2" width="18.3984375" customWidth="1"/>
    <col min="3" max="3" width="3.3984375" customWidth="1"/>
    <col min="4" max="4" width="18.3984375" customWidth="1"/>
    <col min="5" max="5" width="3.3984375" customWidth="1"/>
    <col min="6" max="6" width="18.3984375" customWidth="1"/>
    <col min="7" max="7" width="3.3984375" customWidth="1"/>
    <col min="8" max="8" width="18.3984375" customWidth="1"/>
    <col min="9" max="9" width="3.86328125" customWidth="1"/>
    <col min="10" max="10" width="18.3984375" customWidth="1"/>
    <col min="11" max="11" width="3.3984375" customWidth="1"/>
    <col min="12" max="12" width="18.3984375" customWidth="1"/>
    <col min="13" max="13" width="3.3984375" customWidth="1"/>
    <col min="14" max="14" width="18.3984375" customWidth="1"/>
    <col min="15" max="15" width="3.3984375" customWidth="1"/>
    <col min="16" max="16" width="18.3984375" customWidth="1"/>
  </cols>
  <sheetData>
    <row r="1" spans="1:16" ht="12.75" x14ac:dyDescent="0.35">
      <c r="A1" s="106"/>
      <c r="B1" s="107"/>
      <c r="C1" s="108"/>
      <c r="D1" s="107"/>
      <c r="E1" s="107"/>
      <c r="F1" s="107"/>
      <c r="G1" s="130" t="s">
        <v>152</v>
      </c>
      <c r="H1" s="107"/>
      <c r="I1" s="107"/>
      <c r="J1" s="107"/>
      <c r="K1" s="107"/>
      <c r="L1" s="107"/>
      <c r="M1" s="107"/>
      <c r="N1" s="107"/>
      <c r="O1" s="107"/>
      <c r="P1" s="107"/>
    </row>
    <row r="2" spans="1:16" ht="12.75" x14ac:dyDescent="0.35">
      <c r="A2" s="107"/>
      <c r="B2" s="107"/>
      <c r="C2" s="107"/>
      <c r="D2" s="107"/>
      <c r="E2" s="107"/>
      <c r="F2" s="107"/>
      <c r="G2" s="107"/>
      <c r="H2" s="107"/>
      <c r="I2" s="107"/>
      <c r="J2" s="107"/>
      <c r="K2" s="107"/>
      <c r="L2" s="107"/>
      <c r="M2" s="107"/>
      <c r="N2" s="107"/>
      <c r="O2" s="107"/>
      <c r="P2" s="107"/>
    </row>
    <row r="3" spans="1:16" ht="15.75" customHeight="1" x14ac:dyDescent="0.35">
      <c r="A3" s="107"/>
      <c r="B3" s="107"/>
      <c r="C3" s="107"/>
      <c r="D3" s="107"/>
      <c r="E3" s="107"/>
      <c r="F3" s="107"/>
      <c r="G3" s="107"/>
      <c r="H3" s="107"/>
      <c r="I3" s="107"/>
      <c r="J3" s="107"/>
      <c r="K3" s="107"/>
      <c r="L3" s="107"/>
      <c r="M3" s="107"/>
      <c r="N3" s="107"/>
      <c r="O3" s="107"/>
      <c r="P3" s="107"/>
    </row>
    <row r="4" spans="1:16" ht="12.75" x14ac:dyDescent="0.35">
      <c r="A4" s="107"/>
      <c r="B4" s="107"/>
      <c r="C4" s="107"/>
      <c r="D4" s="107"/>
      <c r="E4" s="107"/>
      <c r="F4" s="107"/>
      <c r="G4" s="107"/>
      <c r="H4" s="107"/>
      <c r="I4" s="107"/>
      <c r="J4" s="107"/>
      <c r="K4" s="107"/>
      <c r="L4" s="107"/>
      <c r="M4" s="107"/>
      <c r="N4" s="107"/>
      <c r="O4" s="107"/>
      <c r="P4" s="107"/>
    </row>
    <row r="5" spans="1:16" ht="12.75" x14ac:dyDescent="0.35">
      <c r="A5" s="107"/>
      <c r="B5" s="107"/>
      <c r="C5" s="107"/>
      <c r="D5" s="107"/>
      <c r="E5" s="107"/>
      <c r="F5" s="107"/>
      <c r="G5" s="107"/>
      <c r="H5" s="107"/>
      <c r="I5" s="107"/>
      <c r="J5" s="107"/>
      <c r="K5" s="107"/>
      <c r="L5" s="107"/>
      <c r="M5" s="107"/>
      <c r="N5" s="107"/>
      <c r="O5" s="107"/>
      <c r="P5" s="107"/>
    </row>
    <row r="6" spans="1:16" ht="12.75" x14ac:dyDescent="0.35">
      <c r="A6" s="107"/>
      <c r="B6" s="107"/>
      <c r="C6" s="107"/>
      <c r="D6" s="107"/>
      <c r="E6" s="107"/>
      <c r="F6" s="107"/>
      <c r="G6" s="107"/>
      <c r="H6" s="107"/>
      <c r="I6" s="107"/>
      <c r="J6" s="107"/>
      <c r="K6" s="107"/>
      <c r="L6" s="107"/>
      <c r="M6" s="107"/>
      <c r="N6" s="107"/>
      <c r="O6" s="107"/>
      <c r="P6" s="107"/>
    </row>
    <row r="7" spans="1:16" ht="15.75" customHeight="1" x14ac:dyDescent="0.35">
      <c r="A7" s="107"/>
      <c r="B7" s="107"/>
      <c r="C7" s="107"/>
      <c r="D7" s="107"/>
      <c r="E7" s="107"/>
      <c r="F7" s="107"/>
      <c r="G7" s="107"/>
      <c r="H7" s="107"/>
      <c r="I7" s="107"/>
      <c r="J7" s="107"/>
      <c r="K7" s="107"/>
      <c r="L7" s="107"/>
      <c r="M7" s="107"/>
      <c r="N7" s="107"/>
      <c r="O7" s="107"/>
      <c r="P7" s="107"/>
    </row>
    <row r="8" spans="1:16" ht="50.25" customHeight="1" x14ac:dyDescent="0.45">
      <c r="A8" s="1"/>
      <c r="B8" s="2" t="s">
        <v>0</v>
      </c>
      <c r="C8" s="3"/>
      <c r="D8" s="2" t="s">
        <v>1</v>
      </c>
      <c r="E8" s="3"/>
      <c r="F8" s="2" t="s">
        <v>2</v>
      </c>
      <c r="G8" s="3"/>
      <c r="H8" s="2" t="s">
        <v>3</v>
      </c>
      <c r="I8" s="109"/>
      <c r="J8" s="2" t="s">
        <v>0</v>
      </c>
      <c r="K8" s="3"/>
      <c r="L8" s="2" t="s">
        <v>1</v>
      </c>
      <c r="M8" s="3"/>
      <c r="N8" s="2" t="s">
        <v>2</v>
      </c>
      <c r="O8" s="3"/>
      <c r="P8" s="2" t="s">
        <v>3</v>
      </c>
    </row>
    <row r="9" spans="1:16" ht="17.649999999999999" x14ac:dyDescent="0.5">
      <c r="A9" s="5"/>
      <c r="B9" s="5"/>
      <c r="C9" s="5"/>
      <c r="D9" s="5" t="s">
        <v>4</v>
      </c>
      <c r="E9" s="5"/>
      <c r="F9" s="5"/>
      <c r="G9" s="5"/>
      <c r="H9" s="5"/>
      <c r="I9" s="110"/>
      <c r="J9" s="5"/>
      <c r="K9" s="5"/>
      <c r="L9" s="5"/>
      <c r="M9" s="5" t="s">
        <v>5</v>
      </c>
      <c r="N9" s="5"/>
      <c r="O9" s="5"/>
      <c r="P9" s="5"/>
    </row>
    <row r="10" spans="1:16" ht="32.25" customHeight="1" x14ac:dyDescent="0.45">
      <c r="A10" s="6">
        <v>1</v>
      </c>
      <c r="B10" s="7" t="s">
        <v>6</v>
      </c>
      <c r="C10" s="8"/>
      <c r="D10" s="9">
        <v>5115348231</v>
      </c>
      <c r="E10" s="4"/>
      <c r="F10" s="10" t="s">
        <v>7</v>
      </c>
      <c r="G10" s="8"/>
      <c r="H10" s="10" t="s">
        <v>8</v>
      </c>
      <c r="I10" s="11">
        <v>15</v>
      </c>
      <c r="J10" s="7" t="s">
        <v>9</v>
      </c>
      <c r="K10" s="8"/>
      <c r="L10" s="9">
        <v>1000000000</v>
      </c>
      <c r="M10" s="8"/>
      <c r="N10" s="10" t="s">
        <v>10</v>
      </c>
      <c r="O10" s="8"/>
      <c r="P10" s="12" t="s">
        <v>11</v>
      </c>
    </row>
    <row r="11" spans="1:16" ht="32.25" customHeight="1" x14ac:dyDescent="0.45">
      <c r="A11" s="6">
        <v>2</v>
      </c>
      <c r="B11" s="7" t="s">
        <v>12</v>
      </c>
      <c r="C11" s="8"/>
      <c r="D11" s="9">
        <v>3000000000</v>
      </c>
      <c r="E11" s="4"/>
      <c r="F11" s="10" t="s">
        <v>13</v>
      </c>
      <c r="G11" s="8"/>
      <c r="H11" s="10" t="s">
        <v>14</v>
      </c>
      <c r="I11" s="11">
        <v>16</v>
      </c>
      <c r="J11" s="7" t="s">
        <v>9</v>
      </c>
      <c r="K11" s="8"/>
      <c r="L11" s="9">
        <v>1000000000</v>
      </c>
      <c r="M11" s="8"/>
      <c r="N11" s="10" t="s">
        <v>15</v>
      </c>
      <c r="O11" s="8"/>
      <c r="P11" s="12" t="s">
        <v>16</v>
      </c>
    </row>
    <row r="12" spans="1:16" ht="32.25" customHeight="1" x14ac:dyDescent="0.45">
      <c r="A12" s="6">
        <v>3</v>
      </c>
      <c r="B12" s="7" t="s">
        <v>17</v>
      </c>
      <c r="C12" s="8"/>
      <c r="D12" s="9">
        <v>2000000000</v>
      </c>
      <c r="E12" s="4"/>
      <c r="F12" s="10" t="s">
        <v>7</v>
      </c>
      <c r="G12" s="8"/>
      <c r="H12" s="10" t="s">
        <v>8</v>
      </c>
      <c r="I12" s="11">
        <v>17</v>
      </c>
      <c r="J12" s="7" t="s">
        <v>9</v>
      </c>
      <c r="K12" s="8"/>
      <c r="L12" s="9">
        <v>300000000</v>
      </c>
      <c r="M12" s="8"/>
      <c r="N12" s="10" t="s">
        <v>18</v>
      </c>
      <c r="O12" s="8"/>
      <c r="P12" s="12" t="s">
        <v>16</v>
      </c>
    </row>
    <row r="13" spans="1:16" ht="32.25" customHeight="1" x14ac:dyDescent="0.45">
      <c r="A13" s="6">
        <v>4</v>
      </c>
      <c r="B13" s="7" t="s">
        <v>17</v>
      </c>
      <c r="C13" s="8"/>
      <c r="D13" s="9">
        <v>1000000000</v>
      </c>
      <c r="E13" s="4"/>
      <c r="F13" s="10" t="s">
        <v>7</v>
      </c>
      <c r="G13" s="8"/>
      <c r="H13" s="10" t="s">
        <v>8</v>
      </c>
      <c r="I13" s="11">
        <v>18</v>
      </c>
      <c r="J13" s="7" t="s">
        <v>9</v>
      </c>
      <c r="K13" s="8"/>
      <c r="L13" s="13">
        <v>299888355</v>
      </c>
      <c r="M13" s="8"/>
      <c r="N13" s="10" t="s">
        <v>19</v>
      </c>
      <c r="O13" s="8"/>
      <c r="P13" s="12" t="s">
        <v>20</v>
      </c>
    </row>
    <row r="14" spans="1:16" ht="32.25" customHeight="1" x14ac:dyDescent="0.45">
      <c r="A14" s="6">
        <v>5</v>
      </c>
      <c r="B14" s="7" t="s">
        <v>6</v>
      </c>
      <c r="C14" s="8"/>
      <c r="D14" s="9">
        <v>2300000000</v>
      </c>
      <c r="E14" s="14"/>
      <c r="F14" s="10" t="s">
        <v>7</v>
      </c>
      <c r="G14" s="8"/>
      <c r="H14" s="10" t="s">
        <v>8</v>
      </c>
      <c r="I14" s="11">
        <v>19</v>
      </c>
      <c r="J14" s="7" t="s">
        <v>9</v>
      </c>
      <c r="K14" s="8"/>
      <c r="L14" s="9">
        <v>223786059</v>
      </c>
      <c r="M14" s="8"/>
      <c r="N14" s="10" t="s">
        <v>21</v>
      </c>
      <c r="O14" s="8"/>
      <c r="P14" s="12" t="s">
        <v>22</v>
      </c>
    </row>
    <row r="15" spans="1:16" ht="32.25" customHeight="1" x14ac:dyDescent="0.45">
      <c r="A15" s="6">
        <v>6</v>
      </c>
      <c r="B15" s="7" t="s">
        <v>17</v>
      </c>
      <c r="C15" s="8"/>
      <c r="D15" s="9">
        <v>1000000000</v>
      </c>
      <c r="E15" s="14"/>
      <c r="F15" s="10" t="s">
        <v>23</v>
      </c>
      <c r="G15" s="8"/>
      <c r="H15" s="10" t="s">
        <v>24</v>
      </c>
      <c r="I15" s="11">
        <v>20</v>
      </c>
      <c r="J15" s="7" t="s">
        <v>9</v>
      </c>
      <c r="K15" s="8"/>
      <c r="L15" s="9">
        <v>500379494</v>
      </c>
      <c r="M15" s="8"/>
      <c r="N15" s="10" t="s">
        <v>25</v>
      </c>
      <c r="O15" s="8"/>
      <c r="P15" s="12" t="s">
        <v>26</v>
      </c>
    </row>
    <row r="16" spans="1:16" ht="32.25" customHeight="1" x14ac:dyDescent="0.45">
      <c r="A16" s="6">
        <v>7</v>
      </c>
      <c r="B16" s="7" t="s">
        <v>27</v>
      </c>
      <c r="C16" s="8"/>
      <c r="D16" s="9">
        <v>882581089.62</v>
      </c>
      <c r="E16" s="14"/>
      <c r="F16" s="10" t="s">
        <v>23</v>
      </c>
      <c r="G16" s="8"/>
      <c r="H16" s="10" t="s">
        <v>24</v>
      </c>
      <c r="I16" s="11">
        <v>21</v>
      </c>
      <c r="J16" s="7" t="s">
        <v>9</v>
      </c>
      <c r="K16" s="8"/>
      <c r="L16" s="9">
        <v>86788886</v>
      </c>
      <c r="M16" s="8"/>
      <c r="N16" s="10" t="s">
        <v>28</v>
      </c>
      <c r="O16" s="8"/>
      <c r="P16" s="12" t="s">
        <v>29</v>
      </c>
    </row>
    <row r="17" spans="1:16" ht="32.25" customHeight="1" x14ac:dyDescent="0.45">
      <c r="A17" s="6">
        <v>8</v>
      </c>
      <c r="B17" s="7" t="s">
        <v>30</v>
      </c>
      <c r="C17" s="8"/>
      <c r="D17" s="9">
        <v>1200000000</v>
      </c>
      <c r="E17" s="14"/>
      <c r="F17" s="10" t="s">
        <v>31</v>
      </c>
      <c r="G17" s="8"/>
      <c r="H17" s="10" t="s">
        <v>32</v>
      </c>
      <c r="I17" s="11">
        <v>22</v>
      </c>
      <c r="J17" s="7" t="s">
        <v>9</v>
      </c>
      <c r="K17" s="8"/>
      <c r="L17" s="9">
        <v>56998668</v>
      </c>
      <c r="M17" s="8"/>
      <c r="N17" s="10" t="s">
        <v>33</v>
      </c>
      <c r="O17" s="8"/>
      <c r="P17" s="12" t="s">
        <v>34</v>
      </c>
    </row>
    <row r="18" spans="1:16" ht="32.25" customHeight="1" x14ac:dyDescent="0.45">
      <c r="A18" s="6">
        <v>9</v>
      </c>
      <c r="B18" s="7" t="s">
        <v>30</v>
      </c>
      <c r="C18" s="8"/>
      <c r="D18" s="9">
        <v>300000000</v>
      </c>
      <c r="E18" s="8"/>
      <c r="F18" s="10" t="s">
        <v>31</v>
      </c>
      <c r="G18" s="8"/>
      <c r="H18" s="10" t="s">
        <v>35</v>
      </c>
      <c r="I18" s="11">
        <v>23</v>
      </c>
      <c r="J18" s="7" t="s">
        <v>9</v>
      </c>
      <c r="K18" s="8"/>
      <c r="L18" s="9">
        <v>2500000000</v>
      </c>
      <c r="M18" s="8"/>
      <c r="N18" s="10" t="s">
        <v>7</v>
      </c>
      <c r="O18" s="8"/>
      <c r="P18" s="15" t="s">
        <v>8</v>
      </c>
    </row>
    <row r="19" spans="1:16" ht="32.25" customHeight="1" x14ac:dyDescent="0.45">
      <c r="A19" s="6">
        <v>10</v>
      </c>
      <c r="B19" s="7" t="s">
        <v>27</v>
      </c>
      <c r="C19" s="8"/>
      <c r="D19" s="9">
        <v>700000000</v>
      </c>
      <c r="E19" s="8"/>
      <c r="F19" s="10" t="s">
        <v>31</v>
      </c>
      <c r="G19" s="8"/>
      <c r="H19" s="10" t="s">
        <v>35</v>
      </c>
      <c r="I19" s="11">
        <v>24</v>
      </c>
      <c r="J19" s="7" t="s">
        <v>9</v>
      </c>
      <c r="K19" s="8"/>
      <c r="L19" s="9">
        <v>569432472.52999997</v>
      </c>
      <c r="M19" s="8"/>
      <c r="N19" s="10" t="s">
        <v>7</v>
      </c>
      <c r="O19" s="8"/>
      <c r="P19" s="15" t="s">
        <v>8</v>
      </c>
    </row>
    <row r="20" spans="1:16" ht="32.25" customHeight="1" x14ac:dyDescent="0.45">
      <c r="A20" s="6">
        <v>11</v>
      </c>
      <c r="B20" s="7" t="s">
        <v>27</v>
      </c>
      <c r="C20" s="8"/>
      <c r="D20" s="9">
        <v>1000000000</v>
      </c>
      <c r="E20" s="8"/>
      <c r="F20" s="10" t="s">
        <v>31</v>
      </c>
      <c r="G20" s="8"/>
      <c r="H20" s="10" t="s">
        <v>36</v>
      </c>
      <c r="I20" s="11">
        <v>25</v>
      </c>
      <c r="J20" s="7" t="s">
        <v>9</v>
      </c>
      <c r="K20" s="8"/>
      <c r="L20" s="9">
        <v>2250000000</v>
      </c>
      <c r="M20" s="8"/>
      <c r="N20" s="10" t="s">
        <v>7</v>
      </c>
      <c r="O20" s="8"/>
      <c r="P20" s="15" t="s">
        <v>8</v>
      </c>
    </row>
    <row r="21" spans="1:16" ht="32.25" customHeight="1" x14ac:dyDescent="0.45">
      <c r="A21" s="6">
        <v>12</v>
      </c>
      <c r="B21" s="7" t="s">
        <v>17</v>
      </c>
      <c r="C21" s="8"/>
      <c r="D21" s="9">
        <v>1000000000</v>
      </c>
      <c r="E21" s="8"/>
      <c r="F21" s="10" t="s">
        <v>31</v>
      </c>
      <c r="G21" s="8"/>
      <c r="H21" s="10" t="s">
        <v>35</v>
      </c>
      <c r="I21" s="11">
        <v>26</v>
      </c>
      <c r="J21" s="7" t="s">
        <v>9</v>
      </c>
      <c r="K21" s="8"/>
      <c r="L21" s="9">
        <v>700000000</v>
      </c>
      <c r="M21" s="8"/>
      <c r="N21" s="10" t="s">
        <v>7</v>
      </c>
      <c r="O21" s="8"/>
      <c r="P21" s="15" t="s">
        <v>8</v>
      </c>
    </row>
    <row r="22" spans="1:16" ht="32.25" customHeight="1" x14ac:dyDescent="0.45">
      <c r="A22" s="6">
        <v>13</v>
      </c>
      <c r="B22" s="7" t="s">
        <v>17</v>
      </c>
      <c r="C22" s="8"/>
      <c r="D22" s="9">
        <v>1000000000</v>
      </c>
      <c r="E22" s="8"/>
      <c r="F22" s="10" t="s">
        <v>31</v>
      </c>
      <c r="G22" s="8"/>
      <c r="H22" s="10" t="s">
        <v>36</v>
      </c>
      <c r="I22" s="16"/>
      <c r="J22" s="8"/>
      <c r="K22" s="8"/>
      <c r="L22" s="4"/>
      <c r="M22" s="8"/>
      <c r="N22" s="8"/>
      <c r="O22" s="8"/>
      <c r="P22" s="4"/>
    </row>
    <row r="23" spans="1:16" ht="32.25" customHeight="1" x14ac:dyDescent="0.45">
      <c r="A23" s="6">
        <v>14</v>
      </c>
      <c r="B23" s="7" t="s">
        <v>17</v>
      </c>
      <c r="C23" s="8"/>
      <c r="D23" s="9">
        <v>1000000000</v>
      </c>
      <c r="E23" s="8"/>
      <c r="F23" s="10" t="s">
        <v>31</v>
      </c>
      <c r="G23" s="8"/>
      <c r="H23" s="10" t="s">
        <v>36</v>
      </c>
      <c r="I23" s="16"/>
      <c r="J23" s="8"/>
      <c r="K23" s="8"/>
      <c r="L23" s="4"/>
      <c r="M23" s="8"/>
      <c r="N23" s="8"/>
      <c r="O23" s="8"/>
      <c r="P23" s="4"/>
    </row>
  </sheetData>
  <mergeCells count="4">
    <mergeCell ref="A1:B7"/>
    <mergeCell ref="C1:F7"/>
    <mergeCell ref="G1:P7"/>
    <mergeCell ref="I8:I9"/>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2"/>
  <sheetViews>
    <sheetView showGridLines="0" view="pageBreakPreview" zoomScale="90" zoomScaleNormal="100" zoomScaleSheetLayoutView="90" workbookViewId="0">
      <selection activeCell="H11" sqref="H11"/>
    </sheetView>
  </sheetViews>
  <sheetFormatPr baseColWidth="10" defaultColWidth="14.3984375" defaultRowHeight="15.75" customHeight="1" x14ac:dyDescent="0.35"/>
  <cols>
    <col min="1" max="1" width="3.86328125" customWidth="1"/>
    <col min="2" max="2" width="21.796875" bestFit="1" customWidth="1"/>
    <col min="3" max="3" width="2.86328125" customWidth="1"/>
    <col min="4" max="4" width="22.1328125" customWidth="1"/>
    <col min="5" max="5" width="2.86328125" customWidth="1"/>
    <col min="6" max="6" width="14.59765625" bestFit="1" customWidth="1"/>
    <col min="7" max="7" width="2.73046875" bestFit="1" customWidth="1"/>
    <col min="8" max="8" width="24.6640625" bestFit="1" customWidth="1"/>
    <col min="9" max="9" width="2.86328125" customWidth="1"/>
    <col min="10" max="10" width="22.1328125" customWidth="1"/>
    <col min="11" max="11" width="2.86328125" customWidth="1"/>
    <col min="12" max="12" width="15.9296875" bestFit="1" customWidth="1"/>
    <col min="13" max="13" width="7.53125" customWidth="1"/>
  </cols>
  <sheetData>
    <row r="1" spans="1:13" ht="12.75" x14ac:dyDescent="0.35">
      <c r="A1" s="111"/>
      <c r="B1" s="107"/>
      <c r="C1" s="112"/>
      <c r="D1" s="107"/>
      <c r="E1" s="107"/>
      <c r="F1" s="107"/>
      <c r="G1" s="131" t="s">
        <v>153</v>
      </c>
      <c r="H1" s="107"/>
      <c r="I1" s="107"/>
      <c r="J1" s="107"/>
      <c r="K1" s="107"/>
      <c r="L1" s="107"/>
    </row>
    <row r="2" spans="1:13" ht="12.75" x14ac:dyDescent="0.35">
      <c r="A2" s="107"/>
      <c r="B2" s="107"/>
      <c r="C2" s="107"/>
      <c r="D2" s="107"/>
      <c r="E2" s="107"/>
      <c r="F2" s="107"/>
      <c r="G2" s="107"/>
      <c r="H2" s="107"/>
      <c r="I2" s="107"/>
      <c r="J2" s="107"/>
      <c r="K2" s="107"/>
      <c r="L2" s="107"/>
    </row>
    <row r="3" spans="1:13" ht="12.75" x14ac:dyDescent="0.35">
      <c r="A3" s="107"/>
      <c r="B3" s="107"/>
      <c r="C3" s="107"/>
      <c r="D3" s="107"/>
      <c r="E3" s="107"/>
      <c r="F3" s="107"/>
      <c r="G3" s="107"/>
      <c r="H3" s="107"/>
      <c r="I3" s="107"/>
      <c r="J3" s="107"/>
      <c r="K3" s="107"/>
      <c r="L3" s="107"/>
    </row>
    <row r="4" spans="1:13" ht="12.75" x14ac:dyDescent="0.35">
      <c r="A4" s="107"/>
      <c r="B4" s="107"/>
      <c r="C4" s="107"/>
      <c r="D4" s="107"/>
      <c r="E4" s="107"/>
      <c r="F4" s="107"/>
      <c r="G4" s="107"/>
      <c r="H4" s="107"/>
      <c r="I4" s="107"/>
      <c r="J4" s="107"/>
      <c r="K4" s="107"/>
      <c r="L4" s="107"/>
    </row>
    <row r="5" spans="1:13" ht="15.75" customHeight="1" x14ac:dyDescent="0.35">
      <c r="A5" s="107"/>
      <c r="B5" s="107"/>
      <c r="C5" s="107"/>
      <c r="D5" s="107"/>
      <c r="E5" s="107"/>
      <c r="F5" s="107"/>
      <c r="G5" s="107"/>
      <c r="H5" s="107"/>
      <c r="I5" s="107"/>
      <c r="J5" s="107"/>
      <c r="K5" s="107"/>
      <c r="L5" s="107"/>
    </row>
    <row r="6" spans="1:13" ht="12.75" x14ac:dyDescent="0.35">
      <c r="A6" s="107"/>
      <c r="B6" s="107"/>
      <c r="C6" s="107"/>
      <c r="D6" s="107"/>
      <c r="E6" s="107"/>
      <c r="F6" s="107"/>
      <c r="G6" s="107"/>
      <c r="H6" s="107"/>
      <c r="I6" s="107"/>
      <c r="J6" s="107"/>
      <c r="K6" s="107"/>
      <c r="L6" s="107"/>
    </row>
    <row r="7" spans="1:13" ht="12.75" x14ac:dyDescent="0.35">
      <c r="A7" s="107"/>
      <c r="B7" s="107"/>
      <c r="C7" s="107"/>
      <c r="D7" s="107"/>
      <c r="E7" s="107"/>
      <c r="F7" s="107"/>
      <c r="G7" s="107"/>
      <c r="H7" s="107"/>
      <c r="I7" s="107"/>
      <c r="J7" s="107"/>
      <c r="K7" s="107"/>
      <c r="L7" s="107"/>
    </row>
    <row r="8" spans="1:13" ht="45" customHeight="1" x14ac:dyDescent="0.45">
      <c r="A8" s="1"/>
      <c r="B8" s="2" t="s">
        <v>0</v>
      </c>
      <c r="C8" s="3"/>
      <c r="D8" s="2" t="s">
        <v>1</v>
      </c>
      <c r="E8" s="3"/>
      <c r="F8" s="2" t="s">
        <v>37</v>
      </c>
      <c r="G8" s="109"/>
      <c r="H8" s="2" t="s">
        <v>0</v>
      </c>
      <c r="I8" s="3"/>
      <c r="J8" s="2" t="s">
        <v>1</v>
      </c>
      <c r="K8" s="3"/>
      <c r="L8" s="2" t="s">
        <v>37</v>
      </c>
    </row>
    <row r="9" spans="1:13" ht="17.649999999999999" x14ac:dyDescent="0.5">
      <c r="A9" s="113" t="s">
        <v>4</v>
      </c>
      <c r="B9" s="107"/>
      <c r="C9" s="107"/>
      <c r="D9" s="107"/>
      <c r="E9" s="107"/>
      <c r="F9" s="107"/>
      <c r="G9" s="110"/>
      <c r="H9" s="113" t="s">
        <v>5</v>
      </c>
      <c r="I9" s="107"/>
      <c r="J9" s="107"/>
      <c r="K9" s="107"/>
      <c r="L9" s="107"/>
      <c r="M9" s="17"/>
    </row>
    <row r="10" spans="1:13" ht="42" customHeight="1" x14ac:dyDescent="0.5">
      <c r="A10" s="18">
        <v>1</v>
      </c>
      <c r="B10" s="7" t="s">
        <v>6</v>
      </c>
      <c r="C10" s="8"/>
      <c r="D10" s="19">
        <v>5115348231</v>
      </c>
      <c r="E10" s="8"/>
      <c r="F10" s="19">
        <v>5047607859.3199997</v>
      </c>
      <c r="G10" s="11">
        <v>20</v>
      </c>
      <c r="H10" s="7" t="s">
        <v>9</v>
      </c>
      <c r="I10" s="8"/>
      <c r="J10" s="19">
        <v>1000000000</v>
      </c>
      <c r="K10" s="8"/>
      <c r="L10" s="19">
        <v>747681484.25</v>
      </c>
    </row>
    <row r="11" spans="1:13" ht="42" customHeight="1" x14ac:dyDescent="0.5">
      <c r="A11" s="18">
        <v>2</v>
      </c>
      <c r="B11" s="7" t="s">
        <v>12</v>
      </c>
      <c r="C11" s="8"/>
      <c r="D11" s="19">
        <v>3000000000</v>
      </c>
      <c r="E11" s="8"/>
      <c r="F11" s="19">
        <v>2964338208.3400002</v>
      </c>
      <c r="G11" s="11">
        <v>21</v>
      </c>
      <c r="H11" s="7" t="s">
        <v>38</v>
      </c>
      <c r="I11" s="8"/>
      <c r="J11" s="19">
        <v>1000000000</v>
      </c>
      <c r="K11" s="8"/>
      <c r="L11" s="19">
        <v>995600150</v>
      </c>
    </row>
    <row r="12" spans="1:13" ht="42" customHeight="1" x14ac:dyDescent="0.5">
      <c r="A12" s="18">
        <v>3</v>
      </c>
      <c r="B12" s="7" t="s">
        <v>17</v>
      </c>
      <c r="C12" s="8"/>
      <c r="D12" s="19">
        <v>2000000000</v>
      </c>
      <c r="E12" s="8"/>
      <c r="F12" s="19">
        <v>1977386000</v>
      </c>
      <c r="G12" s="11">
        <v>22</v>
      </c>
      <c r="H12" s="7" t="s">
        <v>38</v>
      </c>
      <c r="I12" s="8"/>
      <c r="J12" s="19">
        <v>300000000</v>
      </c>
      <c r="K12" s="8"/>
      <c r="L12" s="19">
        <v>300000000</v>
      </c>
    </row>
    <row r="13" spans="1:13" ht="42" customHeight="1" x14ac:dyDescent="0.5">
      <c r="A13" s="18">
        <v>4</v>
      </c>
      <c r="B13" s="7" t="s">
        <v>17</v>
      </c>
      <c r="C13" s="8"/>
      <c r="D13" s="19">
        <v>1000000000</v>
      </c>
      <c r="E13" s="8"/>
      <c r="F13" s="19">
        <v>988693000</v>
      </c>
      <c r="G13" s="11">
        <v>23</v>
      </c>
      <c r="H13" s="7" t="s">
        <v>38</v>
      </c>
      <c r="I13" s="8"/>
      <c r="J13" s="20">
        <v>299888355</v>
      </c>
      <c r="K13" s="8"/>
      <c r="L13" s="20">
        <v>299888355</v>
      </c>
    </row>
    <row r="14" spans="1:13" ht="42" customHeight="1" x14ac:dyDescent="0.5">
      <c r="A14" s="18">
        <v>5</v>
      </c>
      <c r="B14" s="7" t="s">
        <v>6</v>
      </c>
      <c r="C14" s="8"/>
      <c r="D14" s="19">
        <v>2300000000</v>
      </c>
      <c r="E14" s="8"/>
      <c r="F14" s="19">
        <v>2287323159</v>
      </c>
      <c r="G14" s="11">
        <v>24</v>
      </c>
      <c r="H14" s="7" t="s">
        <v>38</v>
      </c>
      <c r="I14" s="8"/>
      <c r="J14" s="19">
        <v>223786059</v>
      </c>
      <c r="K14" s="8"/>
      <c r="L14" s="19">
        <v>211994864</v>
      </c>
    </row>
    <row r="15" spans="1:13" ht="42" customHeight="1" x14ac:dyDescent="0.5">
      <c r="A15" s="18">
        <v>6</v>
      </c>
      <c r="B15" s="7" t="s">
        <v>17</v>
      </c>
      <c r="C15" s="8"/>
      <c r="D15" s="19">
        <v>1000000000</v>
      </c>
      <c r="E15" s="8"/>
      <c r="F15" s="19">
        <v>982542461.30999994</v>
      </c>
      <c r="G15" s="11">
        <v>25</v>
      </c>
      <c r="H15" s="7" t="s">
        <v>38</v>
      </c>
      <c r="I15" s="8"/>
      <c r="J15" s="19">
        <v>500379494</v>
      </c>
      <c r="K15" s="8"/>
      <c r="L15" s="19">
        <v>500379494</v>
      </c>
    </row>
    <row r="16" spans="1:13" ht="42" customHeight="1" x14ac:dyDescent="0.5">
      <c r="A16" s="18">
        <v>7</v>
      </c>
      <c r="B16" s="7" t="s">
        <v>27</v>
      </c>
      <c r="C16" s="8"/>
      <c r="D16" s="19">
        <v>882581089.62</v>
      </c>
      <c r="E16" s="8"/>
      <c r="F16" s="19">
        <v>801824747.45999897</v>
      </c>
      <c r="G16" s="11">
        <v>26</v>
      </c>
      <c r="H16" s="7" t="s">
        <v>38</v>
      </c>
      <c r="I16" s="8"/>
      <c r="J16" s="19">
        <v>86788886</v>
      </c>
      <c r="K16" s="8"/>
      <c r="L16" s="19">
        <v>86788886</v>
      </c>
    </row>
    <row r="17" spans="1:12" ht="42" customHeight="1" x14ac:dyDescent="0.5">
      <c r="A17" s="18">
        <v>8</v>
      </c>
      <c r="B17" s="7" t="s">
        <v>30</v>
      </c>
      <c r="C17" s="8"/>
      <c r="D17" s="19">
        <v>1200000000</v>
      </c>
      <c r="E17" s="8"/>
      <c r="F17" s="19">
        <v>420752632</v>
      </c>
      <c r="G17" s="11">
        <v>27</v>
      </c>
      <c r="H17" s="7" t="s">
        <v>38</v>
      </c>
      <c r="I17" s="8"/>
      <c r="J17" s="19">
        <v>56998668</v>
      </c>
      <c r="K17" s="8"/>
      <c r="L17" s="19">
        <v>56000000</v>
      </c>
    </row>
    <row r="18" spans="1:12" ht="42" customHeight="1" x14ac:dyDescent="0.5">
      <c r="A18" s="18">
        <v>9</v>
      </c>
      <c r="B18" s="7" t="s">
        <v>30</v>
      </c>
      <c r="C18" s="8"/>
      <c r="D18" s="19">
        <v>300000000</v>
      </c>
      <c r="E18" s="8"/>
      <c r="F18" s="19">
        <v>298947040</v>
      </c>
      <c r="G18" s="11">
        <v>28</v>
      </c>
      <c r="H18" s="7" t="s">
        <v>9</v>
      </c>
      <c r="I18" s="21"/>
      <c r="J18" s="19">
        <v>2500000000</v>
      </c>
      <c r="K18" s="21"/>
      <c r="L18" s="19">
        <v>2467277924.6388001</v>
      </c>
    </row>
    <row r="19" spans="1:12" ht="42" customHeight="1" x14ac:dyDescent="0.5">
      <c r="A19" s="18">
        <v>10</v>
      </c>
      <c r="B19" s="7" t="s">
        <v>27</v>
      </c>
      <c r="C19" s="8"/>
      <c r="D19" s="19">
        <v>700000000</v>
      </c>
      <c r="E19" s="8"/>
      <c r="F19" s="19">
        <v>697894059.89999998</v>
      </c>
      <c r="G19" s="11">
        <v>29</v>
      </c>
      <c r="H19" s="7" t="s">
        <v>9</v>
      </c>
      <c r="I19" s="22"/>
      <c r="J19" s="19">
        <v>569432472.52999997</v>
      </c>
      <c r="K19" s="22"/>
      <c r="L19" s="19">
        <v>560859665.67215896</v>
      </c>
    </row>
    <row r="20" spans="1:12" ht="42" customHeight="1" x14ac:dyDescent="0.5">
      <c r="A20" s="18">
        <v>11</v>
      </c>
      <c r="B20" s="7" t="s">
        <v>27</v>
      </c>
      <c r="C20" s="8"/>
      <c r="D20" s="19">
        <v>1000000000</v>
      </c>
      <c r="E20" s="8"/>
      <c r="F20" s="19">
        <v>998028810</v>
      </c>
      <c r="G20" s="11">
        <v>30</v>
      </c>
      <c r="H20" s="7" t="s">
        <v>9</v>
      </c>
      <c r="I20" s="22"/>
      <c r="J20" s="19">
        <v>2250000000</v>
      </c>
      <c r="K20" s="22"/>
      <c r="L20" s="19">
        <v>2239969214.18999</v>
      </c>
    </row>
    <row r="21" spans="1:12" ht="42" customHeight="1" x14ac:dyDescent="0.5">
      <c r="A21" s="18">
        <v>12</v>
      </c>
      <c r="B21" s="7" t="s">
        <v>17</v>
      </c>
      <c r="C21" s="8"/>
      <c r="D21" s="19">
        <v>1000000000</v>
      </c>
      <c r="E21" s="8"/>
      <c r="F21" s="19">
        <v>997798966</v>
      </c>
      <c r="G21" s="11">
        <v>31</v>
      </c>
      <c r="H21" s="7" t="s">
        <v>9</v>
      </c>
      <c r="I21" s="22"/>
      <c r="J21" s="19">
        <v>700000000</v>
      </c>
      <c r="K21" s="22"/>
      <c r="L21" s="19">
        <v>694578897.89999998</v>
      </c>
    </row>
    <row r="22" spans="1:12" ht="42" customHeight="1" x14ac:dyDescent="0.5">
      <c r="A22" s="18">
        <v>13</v>
      </c>
      <c r="B22" s="7" t="s">
        <v>17</v>
      </c>
      <c r="C22" s="8"/>
      <c r="D22" s="19">
        <v>1000000000</v>
      </c>
      <c r="E22" s="8"/>
      <c r="F22" s="19">
        <v>998569240</v>
      </c>
      <c r="G22" s="16"/>
      <c r="H22" s="8"/>
      <c r="I22" s="8"/>
      <c r="J22" s="8"/>
      <c r="K22" s="8"/>
      <c r="L22" s="8"/>
    </row>
    <row r="23" spans="1:12" ht="42" customHeight="1" x14ac:dyDescent="0.5">
      <c r="A23" s="18">
        <v>14</v>
      </c>
      <c r="B23" s="7" t="s">
        <v>17</v>
      </c>
      <c r="C23" s="8"/>
      <c r="D23" s="19">
        <v>1000000000</v>
      </c>
      <c r="E23" s="8"/>
      <c r="F23" s="19">
        <v>997438357</v>
      </c>
      <c r="G23" s="23"/>
      <c r="H23" s="8"/>
      <c r="I23" s="8"/>
      <c r="J23" s="8"/>
      <c r="K23" s="8"/>
      <c r="L23" s="8"/>
    </row>
    <row r="24" spans="1:12" ht="42" customHeight="1" x14ac:dyDescent="0.5">
      <c r="A24" s="18">
        <v>15</v>
      </c>
      <c r="B24" s="7" t="s">
        <v>39</v>
      </c>
      <c r="C24" s="8"/>
      <c r="D24" s="19">
        <v>600000000</v>
      </c>
      <c r="E24" s="8"/>
      <c r="F24" s="19">
        <v>0</v>
      </c>
      <c r="G24" s="23"/>
      <c r="H24" s="8"/>
      <c r="I24" s="8"/>
      <c r="J24" s="8"/>
      <c r="K24" s="8"/>
      <c r="L24" s="8"/>
    </row>
    <row r="25" spans="1:12" ht="42" customHeight="1" x14ac:dyDescent="0.5">
      <c r="A25" s="18">
        <v>16</v>
      </c>
      <c r="B25" s="7" t="s">
        <v>40</v>
      </c>
      <c r="C25" s="8"/>
      <c r="D25" s="19">
        <v>800000000</v>
      </c>
      <c r="E25" s="8"/>
      <c r="F25" s="19">
        <v>88888896</v>
      </c>
      <c r="G25" s="23"/>
      <c r="H25" s="8"/>
      <c r="I25" s="8"/>
      <c r="J25" s="8"/>
      <c r="K25" s="8"/>
      <c r="L25" s="8"/>
    </row>
    <row r="26" spans="1:12" ht="42" customHeight="1" x14ac:dyDescent="0.5">
      <c r="A26" s="18">
        <v>17</v>
      </c>
      <c r="B26" s="7" t="s">
        <v>41</v>
      </c>
      <c r="C26" s="8"/>
      <c r="D26" s="19">
        <v>200000000</v>
      </c>
      <c r="E26" s="8"/>
      <c r="F26" s="19">
        <v>22222222.239999998</v>
      </c>
      <c r="G26" s="23"/>
      <c r="H26" s="8"/>
      <c r="I26" s="8"/>
      <c r="J26" s="8"/>
      <c r="K26" s="8"/>
      <c r="L26" s="8"/>
    </row>
    <row r="27" spans="1:12" ht="42" customHeight="1" x14ac:dyDescent="0.5">
      <c r="A27" s="18">
        <v>18</v>
      </c>
      <c r="B27" s="7" t="s">
        <v>40</v>
      </c>
      <c r="C27" s="8"/>
      <c r="D27" s="19">
        <v>200000000</v>
      </c>
      <c r="E27" s="8"/>
      <c r="F27" s="19">
        <v>100000001</v>
      </c>
      <c r="G27" s="16"/>
      <c r="H27" s="8"/>
      <c r="I27" s="8"/>
      <c r="J27" s="8"/>
      <c r="K27" s="8"/>
      <c r="L27" s="8"/>
    </row>
    <row r="28" spans="1:12" ht="42" customHeight="1" x14ac:dyDescent="0.5">
      <c r="A28" s="18">
        <v>19</v>
      </c>
      <c r="B28" s="7" t="s">
        <v>42</v>
      </c>
      <c r="C28" s="8"/>
      <c r="D28" s="19">
        <v>200000000</v>
      </c>
      <c r="E28" s="8"/>
      <c r="F28" s="19">
        <v>100000000.01000001</v>
      </c>
      <c r="G28" s="16"/>
      <c r="H28" s="8"/>
      <c r="I28" s="8"/>
      <c r="J28" s="8"/>
      <c r="K28" s="8"/>
      <c r="L28" s="8"/>
    </row>
    <row r="29" spans="1:12" ht="27" customHeight="1" x14ac:dyDescent="0.45">
      <c r="A29" s="24"/>
      <c r="B29" s="25" t="s">
        <v>43</v>
      </c>
      <c r="C29" s="25"/>
      <c r="D29" s="25"/>
      <c r="E29" s="26"/>
      <c r="F29" s="26">
        <f>SUM(F10:F28)</f>
        <v>20770255659.579998</v>
      </c>
      <c r="G29" s="8"/>
      <c r="H29" s="25" t="s">
        <v>44</v>
      </c>
      <c r="I29" s="27"/>
      <c r="J29" s="27"/>
      <c r="K29" s="28"/>
      <c r="L29" s="26">
        <f>SUM(L10,L18:L21)</f>
        <v>6710367186.6509485</v>
      </c>
    </row>
    <row r="30" spans="1:12" ht="14.25" x14ac:dyDescent="0.45">
      <c r="A30" s="29"/>
      <c r="B30" s="29"/>
      <c r="C30" s="29"/>
      <c r="D30" s="29"/>
      <c r="E30" s="29"/>
      <c r="F30" s="29"/>
      <c r="G30" s="29"/>
      <c r="H30" s="8"/>
      <c r="I30" s="8"/>
      <c r="J30" s="8"/>
      <c r="K30" s="8"/>
      <c r="L30" s="8"/>
    </row>
    <row r="31" spans="1:12" ht="21.75" customHeight="1" x14ac:dyDescent="0.4">
      <c r="A31" s="30" t="s">
        <v>45</v>
      </c>
      <c r="B31" s="30"/>
      <c r="C31" s="30"/>
      <c r="D31" s="30"/>
      <c r="E31" s="30"/>
      <c r="F31" s="30"/>
      <c r="G31" s="30"/>
      <c r="H31" s="30"/>
      <c r="I31" s="30"/>
      <c r="J31" s="30"/>
      <c r="K31" s="31"/>
      <c r="L31" s="32">
        <f>F29+L29</f>
        <v>27480622846.230946</v>
      </c>
    </row>
    <row r="32" spans="1:12" ht="12.75" x14ac:dyDescent="0.35">
      <c r="A32" s="115" t="s">
        <v>53</v>
      </c>
      <c r="B32" s="107"/>
      <c r="C32" s="107"/>
    </row>
  </sheetData>
  <mergeCells count="7">
    <mergeCell ref="A32:C32"/>
    <mergeCell ref="A1:B7"/>
    <mergeCell ref="C1:F7"/>
    <mergeCell ref="G1:L7"/>
    <mergeCell ref="G8:G9"/>
    <mergeCell ref="A9:F9"/>
    <mergeCell ref="H9:L9"/>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3"/>
  <sheetViews>
    <sheetView showGridLines="0" zoomScale="80" zoomScaleNormal="80" workbookViewId="0">
      <selection activeCell="G9" sqref="G9"/>
    </sheetView>
  </sheetViews>
  <sheetFormatPr baseColWidth="10" defaultColWidth="14.3984375" defaultRowHeight="15.75" customHeight="1" x14ac:dyDescent="0.35"/>
  <cols>
    <col min="1" max="1" width="4.1328125" customWidth="1"/>
    <col min="2" max="3" width="19.1328125" customWidth="1"/>
    <col min="4" max="4" width="26.53125" customWidth="1"/>
    <col min="5" max="5" width="27" customWidth="1"/>
    <col min="6" max="6" width="28.73046875" customWidth="1"/>
    <col min="7" max="7" width="23.1328125" customWidth="1"/>
    <col min="8" max="8" width="4.1328125" customWidth="1"/>
    <col min="9" max="9" width="27.265625" customWidth="1"/>
    <col min="10" max="10" width="19.1328125" customWidth="1"/>
    <col min="11" max="11" width="18.265625" customWidth="1"/>
    <col min="12" max="12" width="28.1328125" customWidth="1"/>
    <col min="13" max="13" width="27.53125" customWidth="1"/>
    <col min="14" max="14" width="24.1328125" customWidth="1"/>
    <col min="15" max="15" width="7.53125" customWidth="1"/>
  </cols>
  <sheetData>
    <row r="1" spans="1:15" ht="12.75" x14ac:dyDescent="0.35">
      <c r="A1" s="107"/>
      <c r="B1" s="107"/>
      <c r="C1" s="107"/>
      <c r="D1" s="107"/>
      <c r="E1" s="107"/>
      <c r="F1" s="130" t="s">
        <v>157</v>
      </c>
      <c r="G1" s="107"/>
      <c r="H1" s="107"/>
      <c r="I1" s="107"/>
      <c r="J1" s="107"/>
      <c r="K1" s="107"/>
      <c r="L1" s="107"/>
      <c r="M1" s="107"/>
      <c r="N1" s="107"/>
    </row>
    <row r="2" spans="1:15" ht="15.75" customHeight="1" x14ac:dyDescent="0.35">
      <c r="A2" s="107"/>
      <c r="B2" s="107"/>
      <c r="C2" s="107"/>
      <c r="D2" s="107"/>
      <c r="E2" s="107"/>
      <c r="F2" s="107"/>
      <c r="G2" s="107"/>
      <c r="H2" s="107"/>
      <c r="I2" s="107"/>
      <c r="J2" s="107"/>
      <c r="K2" s="107"/>
      <c r="L2" s="107"/>
      <c r="M2" s="107"/>
      <c r="N2" s="107"/>
    </row>
    <row r="3" spans="1:15" ht="15.75" customHeight="1" x14ac:dyDescent="0.35">
      <c r="A3" s="107"/>
      <c r="B3" s="107"/>
      <c r="C3" s="107"/>
      <c r="D3" s="107"/>
      <c r="E3" s="107"/>
      <c r="F3" s="107"/>
      <c r="G3" s="107"/>
      <c r="H3" s="107"/>
      <c r="I3" s="107"/>
      <c r="J3" s="107"/>
      <c r="K3" s="107"/>
      <c r="L3" s="107"/>
      <c r="M3" s="107"/>
      <c r="N3" s="107"/>
    </row>
    <row r="4" spans="1:15" ht="15.75" customHeight="1" x14ac:dyDescent="0.35">
      <c r="A4" s="107"/>
      <c r="B4" s="107"/>
      <c r="C4" s="107"/>
      <c r="D4" s="107"/>
      <c r="E4" s="107"/>
      <c r="F4" s="107"/>
      <c r="G4" s="107"/>
      <c r="H4" s="107"/>
      <c r="I4" s="107"/>
      <c r="J4" s="107"/>
      <c r="K4" s="107"/>
      <c r="L4" s="107"/>
      <c r="M4" s="107"/>
      <c r="N4" s="107"/>
    </row>
    <row r="5" spans="1:15" ht="15.75" customHeight="1" x14ac:dyDescent="0.35">
      <c r="A5" s="107"/>
      <c r="B5" s="107"/>
      <c r="C5" s="107"/>
      <c r="D5" s="107"/>
      <c r="E5" s="107"/>
      <c r="F5" s="107"/>
      <c r="G5" s="107"/>
      <c r="H5" s="107"/>
      <c r="I5" s="107"/>
      <c r="J5" s="107"/>
      <c r="K5" s="107"/>
      <c r="L5" s="107"/>
      <c r="M5" s="107"/>
      <c r="N5" s="107"/>
    </row>
    <row r="6" spans="1:15" ht="69" customHeight="1" x14ac:dyDescent="0.45">
      <c r="A6" s="1"/>
      <c r="B6" s="2" t="s">
        <v>0</v>
      </c>
      <c r="C6" s="2" t="s">
        <v>1</v>
      </c>
      <c r="D6" s="2" t="s">
        <v>46</v>
      </c>
      <c r="E6" s="2" t="s">
        <v>47</v>
      </c>
      <c r="F6" s="2" t="s">
        <v>48</v>
      </c>
      <c r="G6" s="2" t="s">
        <v>49</v>
      </c>
      <c r="H6" s="109"/>
      <c r="I6" s="2" t="s">
        <v>0</v>
      </c>
      <c r="J6" s="2" t="s">
        <v>1</v>
      </c>
      <c r="K6" s="2" t="s">
        <v>46</v>
      </c>
      <c r="L6" s="2" t="s">
        <v>47</v>
      </c>
      <c r="M6" s="2" t="s">
        <v>48</v>
      </c>
      <c r="N6" s="2" t="s">
        <v>49</v>
      </c>
    </row>
    <row r="7" spans="1:15" ht="17.649999999999999" x14ac:dyDescent="0.5">
      <c r="A7" s="113" t="s">
        <v>4</v>
      </c>
      <c r="B7" s="107"/>
      <c r="C7" s="107"/>
      <c r="D7" s="107"/>
      <c r="E7" s="107"/>
      <c r="F7" s="107"/>
      <c r="G7" s="107"/>
      <c r="H7" s="110"/>
      <c r="I7" s="113" t="s">
        <v>5</v>
      </c>
      <c r="J7" s="107"/>
      <c r="K7" s="107"/>
      <c r="L7" s="107"/>
      <c r="M7" s="107"/>
      <c r="N7" s="107"/>
    </row>
    <row r="8" spans="1:15" ht="36.75" customHeight="1" x14ac:dyDescent="0.45">
      <c r="A8" s="11">
        <v>1</v>
      </c>
      <c r="B8" s="33" t="s">
        <v>6</v>
      </c>
      <c r="C8" s="19">
        <v>5115348231</v>
      </c>
      <c r="D8" s="34">
        <v>5057459928</v>
      </c>
      <c r="E8" s="132">
        <v>0</v>
      </c>
      <c r="F8" s="132">
        <v>9852069</v>
      </c>
      <c r="G8" s="34">
        <f t="shared" ref="G8:G26" si="0">D8+E8-F8</f>
        <v>5047607859</v>
      </c>
      <c r="H8" s="11">
        <v>20</v>
      </c>
      <c r="I8" s="7" t="s">
        <v>9</v>
      </c>
      <c r="J8" s="34">
        <v>1000000000</v>
      </c>
      <c r="K8" s="34">
        <v>760142842</v>
      </c>
      <c r="L8" s="132">
        <v>0</v>
      </c>
      <c r="M8" s="132">
        <v>12461358</v>
      </c>
      <c r="N8" s="34">
        <f t="shared" ref="N8:N19" si="1">K8+L8-M8</f>
        <v>747681484</v>
      </c>
      <c r="O8" s="36"/>
    </row>
    <row r="9" spans="1:15" ht="36.75" customHeight="1" x14ac:dyDescent="0.45">
      <c r="A9" s="11">
        <v>2</v>
      </c>
      <c r="B9" s="33" t="s">
        <v>12</v>
      </c>
      <c r="C9" s="19">
        <v>3000000000</v>
      </c>
      <c r="D9" s="34">
        <v>2970202764</v>
      </c>
      <c r="E9" s="132">
        <v>0</v>
      </c>
      <c r="F9" s="132">
        <v>5864556</v>
      </c>
      <c r="G9" s="34">
        <f t="shared" si="0"/>
        <v>2964338208</v>
      </c>
      <c r="H9" s="11">
        <v>21</v>
      </c>
      <c r="I9" s="7" t="s">
        <v>38</v>
      </c>
      <c r="J9" s="34">
        <v>1000000000</v>
      </c>
      <c r="K9" s="34">
        <v>995600150</v>
      </c>
      <c r="L9" s="132">
        <v>0</v>
      </c>
      <c r="M9" s="132">
        <v>0</v>
      </c>
      <c r="N9" s="34">
        <f t="shared" si="1"/>
        <v>995600150</v>
      </c>
    </row>
    <row r="10" spans="1:15" ht="36.75" customHeight="1" x14ac:dyDescent="0.45">
      <c r="A10" s="11">
        <v>3</v>
      </c>
      <c r="B10" s="33" t="s">
        <v>17</v>
      </c>
      <c r="C10" s="19">
        <v>2000000000</v>
      </c>
      <c r="D10" s="34">
        <v>1981298000</v>
      </c>
      <c r="E10" s="132">
        <v>0</v>
      </c>
      <c r="F10" s="132">
        <v>3912000</v>
      </c>
      <c r="G10" s="34">
        <f t="shared" si="0"/>
        <v>1977386000</v>
      </c>
      <c r="H10" s="11">
        <v>22</v>
      </c>
      <c r="I10" s="7" t="s">
        <v>38</v>
      </c>
      <c r="J10" s="34">
        <v>300000000</v>
      </c>
      <c r="K10" s="34">
        <v>300000000</v>
      </c>
      <c r="L10" s="132">
        <v>0</v>
      </c>
      <c r="M10" s="132">
        <v>0</v>
      </c>
      <c r="N10" s="34">
        <f t="shared" si="1"/>
        <v>300000000</v>
      </c>
    </row>
    <row r="11" spans="1:15" ht="36.75" customHeight="1" x14ac:dyDescent="0.45">
      <c r="A11" s="11">
        <v>4</v>
      </c>
      <c r="B11" s="33" t="s">
        <v>17</v>
      </c>
      <c r="C11" s="19">
        <v>1000000000</v>
      </c>
      <c r="D11" s="34">
        <v>990649000</v>
      </c>
      <c r="E11" s="132">
        <v>0</v>
      </c>
      <c r="F11" s="132">
        <v>1956000</v>
      </c>
      <c r="G11" s="34">
        <f t="shared" si="0"/>
        <v>988693000</v>
      </c>
      <c r="H11" s="11">
        <v>23</v>
      </c>
      <c r="I11" s="7" t="s">
        <v>38</v>
      </c>
      <c r="J11" s="34">
        <v>299888355</v>
      </c>
      <c r="K11" s="37">
        <v>299888355</v>
      </c>
      <c r="L11" s="132">
        <v>0</v>
      </c>
      <c r="M11" s="132">
        <v>0</v>
      </c>
      <c r="N11" s="34">
        <f t="shared" si="1"/>
        <v>299888355</v>
      </c>
    </row>
    <row r="12" spans="1:15" ht="36.75" customHeight="1" x14ac:dyDescent="0.45">
      <c r="A12" s="11">
        <v>5</v>
      </c>
      <c r="B12" s="33" t="s">
        <v>6</v>
      </c>
      <c r="C12" s="19">
        <v>2300000000</v>
      </c>
      <c r="D12" s="34">
        <v>2291317709</v>
      </c>
      <c r="E12" s="132">
        <v>0</v>
      </c>
      <c r="F12" s="132">
        <v>3994550</v>
      </c>
      <c r="G12" s="34">
        <f t="shared" si="0"/>
        <v>2287323159</v>
      </c>
      <c r="H12" s="11">
        <v>24</v>
      </c>
      <c r="I12" s="7" t="s">
        <v>38</v>
      </c>
      <c r="J12" s="34">
        <v>223786059</v>
      </c>
      <c r="K12" s="34">
        <v>211994864</v>
      </c>
      <c r="L12" s="132">
        <v>0</v>
      </c>
      <c r="M12" s="132">
        <v>0</v>
      </c>
      <c r="N12" s="34">
        <f t="shared" si="1"/>
        <v>211994864</v>
      </c>
    </row>
    <row r="13" spans="1:15" ht="36.75" customHeight="1" x14ac:dyDescent="0.45">
      <c r="A13" s="11">
        <v>6</v>
      </c>
      <c r="B13" s="33" t="s">
        <v>17</v>
      </c>
      <c r="C13" s="19">
        <v>1000000000</v>
      </c>
      <c r="D13" s="19">
        <v>984336238</v>
      </c>
      <c r="E13" s="132">
        <v>0</v>
      </c>
      <c r="F13" s="132">
        <v>1793776</v>
      </c>
      <c r="G13" s="34">
        <f t="shared" si="0"/>
        <v>982542462</v>
      </c>
      <c r="H13" s="11">
        <v>25</v>
      </c>
      <c r="I13" s="7" t="s">
        <v>38</v>
      </c>
      <c r="J13" s="34">
        <v>500379494</v>
      </c>
      <c r="K13" s="34">
        <v>500379494</v>
      </c>
      <c r="L13" s="132">
        <v>0</v>
      </c>
      <c r="M13" s="132">
        <v>0</v>
      </c>
      <c r="N13" s="34">
        <f t="shared" si="1"/>
        <v>500379494</v>
      </c>
    </row>
    <row r="14" spans="1:15" ht="36.75" customHeight="1" x14ac:dyDescent="0.45">
      <c r="A14" s="11">
        <v>7</v>
      </c>
      <c r="B14" s="33" t="s">
        <v>27</v>
      </c>
      <c r="C14" s="19">
        <v>882581089.62</v>
      </c>
      <c r="D14" s="19">
        <v>803288597</v>
      </c>
      <c r="E14" s="132">
        <v>0</v>
      </c>
      <c r="F14" s="132">
        <v>1463849</v>
      </c>
      <c r="G14" s="34">
        <f t="shared" si="0"/>
        <v>801824748</v>
      </c>
      <c r="H14" s="11">
        <v>26</v>
      </c>
      <c r="I14" s="7" t="s">
        <v>38</v>
      </c>
      <c r="J14" s="34">
        <v>86788886</v>
      </c>
      <c r="K14" s="34">
        <v>86788886</v>
      </c>
      <c r="L14" s="132">
        <v>0</v>
      </c>
      <c r="M14" s="132">
        <v>0</v>
      </c>
      <c r="N14" s="34">
        <f t="shared" si="1"/>
        <v>86788886</v>
      </c>
    </row>
    <row r="15" spans="1:15" ht="36.75" customHeight="1" x14ac:dyDescent="0.45">
      <c r="A15" s="11">
        <v>8</v>
      </c>
      <c r="B15" s="33" t="s">
        <v>30</v>
      </c>
      <c r="C15" s="19">
        <v>1200000000</v>
      </c>
      <c r="D15" s="19">
        <v>422330422</v>
      </c>
      <c r="E15" s="132">
        <v>0</v>
      </c>
      <c r="F15" s="132">
        <v>1577790</v>
      </c>
      <c r="G15" s="34">
        <f t="shared" si="0"/>
        <v>420752632</v>
      </c>
      <c r="H15" s="11">
        <v>27</v>
      </c>
      <c r="I15" s="7" t="s">
        <v>38</v>
      </c>
      <c r="J15" s="34">
        <v>56998668</v>
      </c>
      <c r="K15" s="34">
        <v>56000000</v>
      </c>
      <c r="L15" s="132">
        <v>0</v>
      </c>
      <c r="M15" s="132">
        <v>0</v>
      </c>
      <c r="N15" s="34">
        <f t="shared" si="1"/>
        <v>56000000</v>
      </c>
    </row>
    <row r="16" spans="1:15" ht="36.75" customHeight="1" x14ac:dyDescent="0.45">
      <c r="A16" s="11">
        <v>9</v>
      </c>
      <c r="B16" s="33" t="s">
        <v>30</v>
      </c>
      <c r="C16" s="19">
        <v>300000000</v>
      </c>
      <c r="D16" s="19">
        <v>299643040</v>
      </c>
      <c r="E16" s="132">
        <v>0</v>
      </c>
      <c r="F16" s="132">
        <v>696000</v>
      </c>
      <c r="G16" s="34">
        <f t="shared" si="0"/>
        <v>298947040</v>
      </c>
      <c r="H16" s="11">
        <v>28</v>
      </c>
      <c r="I16" s="7" t="s">
        <v>9</v>
      </c>
      <c r="J16" s="34">
        <v>2500000000</v>
      </c>
      <c r="K16" s="34">
        <v>2472229627</v>
      </c>
      <c r="L16" s="132">
        <v>0</v>
      </c>
      <c r="M16" s="132">
        <v>4951702</v>
      </c>
      <c r="N16" s="34">
        <f t="shared" si="1"/>
        <v>2467277925</v>
      </c>
    </row>
    <row r="17" spans="1:15" ht="36.75" customHeight="1" x14ac:dyDescent="0.45">
      <c r="A17" s="11">
        <v>10</v>
      </c>
      <c r="B17" s="33" t="s">
        <v>27</v>
      </c>
      <c r="C17" s="19">
        <v>700000000</v>
      </c>
      <c r="D17" s="19">
        <v>604345403.5</v>
      </c>
      <c r="E17" s="132">
        <v>95100000</v>
      </c>
      <c r="F17" s="132">
        <v>1551344</v>
      </c>
      <c r="G17" s="34">
        <f t="shared" si="0"/>
        <v>697894059.5</v>
      </c>
      <c r="H17" s="11">
        <v>29</v>
      </c>
      <c r="I17" s="7" t="s">
        <v>9</v>
      </c>
      <c r="J17" s="34">
        <v>569432473</v>
      </c>
      <c r="K17" s="34">
        <v>561985283</v>
      </c>
      <c r="L17" s="132">
        <v>0</v>
      </c>
      <c r="M17" s="132">
        <v>1125617</v>
      </c>
      <c r="N17" s="34">
        <f t="shared" si="1"/>
        <v>560859666</v>
      </c>
    </row>
    <row r="18" spans="1:15" ht="36.75" customHeight="1" x14ac:dyDescent="0.45">
      <c r="A18" s="11">
        <v>11</v>
      </c>
      <c r="B18" s="33" t="s">
        <v>27</v>
      </c>
      <c r="C18" s="19">
        <v>1000000000</v>
      </c>
      <c r="D18" s="19">
        <v>681552094</v>
      </c>
      <c r="E18" s="132">
        <v>318000000</v>
      </c>
      <c r="F18" s="132">
        <v>1523284</v>
      </c>
      <c r="G18" s="34">
        <f t="shared" si="0"/>
        <v>998028810</v>
      </c>
      <c r="H18" s="11">
        <v>30</v>
      </c>
      <c r="I18" s="7" t="s">
        <v>9</v>
      </c>
      <c r="J18" s="34">
        <v>2250000000</v>
      </c>
      <c r="K18" s="34">
        <v>2244433214</v>
      </c>
      <c r="L18" s="132">
        <v>0</v>
      </c>
      <c r="M18" s="132">
        <v>4464000</v>
      </c>
      <c r="N18" s="34">
        <f t="shared" si="1"/>
        <v>2239969214</v>
      </c>
    </row>
    <row r="19" spans="1:15" ht="36.75" customHeight="1" x14ac:dyDescent="0.45">
      <c r="A19" s="11">
        <v>12</v>
      </c>
      <c r="B19" s="33" t="s">
        <v>17</v>
      </c>
      <c r="C19" s="19">
        <v>1000000000</v>
      </c>
      <c r="D19" s="19">
        <v>541415478</v>
      </c>
      <c r="E19" s="132">
        <v>458000000</v>
      </c>
      <c r="F19" s="132">
        <v>1616512</v>
      </c>
      <c r="G19" s="34">
        <f t="shared" si="0"/>
        <v>997798966</v>
      </c>
      <c r="H19" s="11">
        <v>31</v>
      </c>
      <c r="I19" s="7" t="s">
        <v>9</v>
      </c>
      <c r="J19" s="34">
        <v>700000000</v>
      </c>
      <c r="K19" s="34">
        <v>695967698</v>
      </c>
      <c r="L19" s="132">
        <v>0</v>
      </c>
      <c r="M19" s="132">
        <v>1388800</v>
      </c>
      <c r="N19" s="34">
        <f t="shared" si="1"/>
        <v>694578898</v>
      </c>
    </row>
    <row r="20" spans="1:15" ht="36.75" customHeight="1" x14ac:dyDescent="0.45">
      <c r="A20" s="11">
        <v>13</v>
      </c>
      <c r="B20" s="33" t="s">
        <v>17</v>
      </c>
      <c r="C20" s="19">
        <v>1000000000</v>
      </c>
      <c r="D20" s="19">
        <v>527738352</v>
      </c>
      <c r="E20" s="132">
        <v>472000000</v>
      </c>
      <c r="F20" s="132">
        <v>1169112</v>
      </c>
      <c r="G20" s="34">
        <f t="shared" si="0"/>
        <v>998569240</v>
      </c>
      <c r="H20" s="16"/>
      <c r="I20" s="8"/>
      <c r="J20" s="8"/>
      <c r="K20" s="8"/>
      <c r="L20" s="8"/>
      <c r="M20" s="8"/>
      <c r="N20" s="34"/>
    </row>
    <row r="21" spans="1:15" ht="36.75" customHeight="1" x14ac:dyDescent="0.45">
      <c r="A21" s="11">
        <v>14</v>
      </c>
      <c r="B21" s="33" t="s">
        <v>17</v>
      </c>
      <c r="C21" s="19">
        <v>1000000000</v>
      </c>
      <c r="D21" s="19">
        <v>824943911</v>
      </c>
      <c r="E21" s="132">
        <v>174000000</v>
      </c>
      <c r="F21" s="132">
        <v>1505554</v>
      </c>
      <c r="G21" s="34">
        <f t="shared" si="0"/>
        <v>997438357</v>
      </c>
      <c r="H21" s="23"/>
      <c r="I21" s="8"/>
      <c r="J21" s="8"/>
      <c r="K21" s="8"/>
      <c r="L21" s="8"/>
      <c r="M21" s="8"/>
      <c r="N21" s="34"/>
    </row>
    <row r="22" spans="1:15" ht="36.75" customHeight="1" x14ac:dyDescent="0.45">
      <c r="A22" s="11">
        <v>15</v>
      </c>
      <c r="B22" s="33" t="s">
        <v>50</v>
      </c>
      <c r="C22" s="19">
        <v>600000000</v>
      </c>
      <c r="D22" s="19">
        <v>163636363.59999999</v>
      </c>
      <c r="E22" s="132">
        <v>0</v>
      </c>
      <c r="F22" s="132">
        <v>163636363.59999999</v>
      </c>
      <c r="G22" s="34">
        <f t="shared" si="0"/>
        <v>0</v>
      </c>
      <c r="H22" s="23"/>
      <c r="I22" s="8"/>
      <c r="J22" s="8"/>
      <c r="K22" s="8"/>
      <c r="L22" s="8"/>
      <c r="M22" s="8"/>
      <c r="N22" s="34"/>
    </row>
    <row r="23" spans="1:15" ht="36.75" customHeight="1" x14ac:dyDescent="0.45">
      <c r="A23" s="11">
        <v>16</v>
      </c>
      <c r="B23" s="33" t="s">
        <v>51</v>
      </c>
      <c r="C23" s="19">
        <v>800000000</v>
      </c>
      <c r="D23" s="19">
        <v>355555560</v>
      </c>
      <c r="E23" s="132">
        <v>0</v>
      </c>
      <c r="F23" s="132">
        <v>266666664</v>
      </c>
      <c r="G23" s="34">
        <f t="shared" si="0"/>
        <v>88888896</v>
      </c>
      <c r="H23" s="23"/>
      <c r="I23" s="8"/>
      <c r="J23" s="8"/>
      <c r="K23" s="8"/>
      <c r="L23" s="8"/>
      <c r="M23" s="8"/>
      <c r="N23" s="34"/>
    </row>
    <row r="24" spans="1:15" ht="36.75" customHeight="1" x14ac:dyDescent="0.45">
      <c r="A24" s="11">
        <v>17</v>
      </c>
      <c r="B24" s="33" t="s">
        <v>52</v>
      </c>
      <c r="C24" s="19">
        <v>200000000</v>
      </c>
      <c r="D24" s="19">
        <v>88888888.900000006</v>
      </c>
      <c r="E24" s="132">
        <v>0</v>
      </c>
      <c r="F24" s="132">
        <v>66666666.659999996</v>
      </c>
      <c r="G24" s="34">
        <f t="shared" si="0"/>
        <v>22222222.24000001</v>
      </c>
      <c r="H24" s="23"/>
      <c r="I24" s="8"/>
      <c r="J24" s="8"/>
      <c r="K24" s="8"/>
      <c r="L24" s="8"/>
      <c r="M24" s="8"/>
      <c r="N24" s="34"/>
    </row>
    <row r="25" spans="1:15" ht="36.75" customHeight="1" x14ac:dyDescent="0.45">
      <c r="A25" s="11">
        <v>18</v>
      </c>
      <c r="B25" s="33" t="s">
        <v>51</v>
      </c>
      <c r="C25" s="19">
        <v>200000000</v>
      </c>
      <c r="D25" s="19">
        <v>200000000</v>
      </c>
      <c r="E25" s="132">
        <v>0</v>
      </c>
      <c r="F25" s="132">
        <v>99999999</v>
      </c>
      <c r="G25" s="34">
        <f t="shared" si="0"/>
        <v>100000001</v>
      </c>
      <c r="H25" s="16"/>
      <c r="I25" s="8"/>
      <c r="J25" s="8"/>
      <c r="K25" s="8"/>
      <c r="L25" s="8"/>
      <c r="M25" s="8"/>
      <c r="N25" s="34"/>
    </row>
    <row r="26" spans="1:15" ht="36.75" customHeight="1" x14ac:dyDescent="0.45">
      <c r="A26" s="11">
        <v>19</v>
      </c>
      <c r="B26" s="33" t="s">
        <v>42</v>
      </c>
      <c r="C26" s="19">
        <v>200000000</v>
      </c>
      <c r="D26" s="19">
        <v>200000000</v>
      </c>
      <c r="E26" s="132">
        <v>0</v>
      </c>
      <c r="F26" s="132">
        <v>99999999.989999995</v>
      </c>
      <c r="G26" s="19">
        <f t="shared" si="0"/>
        <v>100000000.01000001</v>
      </c>
      <c r="H26" s="16"/>
      <c r="I26" s="8"/>
      <c r="J26" s="8"/>
      <c r="K26" s="8"/>
      <c r="L26" s="8"/>
      <c r="M26" s="8"/>
      <c r="N26" s="34"/>
    </row>
    <row r="27" spans="1:15" ht="14.25" x14ac:dyDescent="0.45">
      <c r="A27" s="38"/>
      <c r="B27" s="38"/>
      <c r="C27" s="39"/>
      <c r="D27" s="40"/>
      <c r="E27" s="40"/>
      <c r="F27" s="40"/>
      <c r="G27" s="40"/>
      <c r="H27" s="41"/>
      <c r="I27" s="42"/>
      <c r="J27" s="42"/>
      <c r="K27" s="43"/>
      <c r="L27" s="43"/>
      <c r="M27" s="43"/>
      <c r="N27" s="43"/>
      <c r="O27" s="44"/>
    </row>
    <row r="28" spans="1:15" ht="24" customHeight="1" x14ac:dyDescent="0.45">
      <c r="A28" s="114" t="s">
        <v>43</v>
      </c>
      <c r="B28" s="107"/>
      <c r="C28" s="45"/>
      <c r="D28" s="46"/>
      <c r="E28" s="46"/>
      <c r="F28" s="46"/>
      <c r="G28" s="46">
        <f>SUM(G8:G26)</f>
        <v>20770255659.75</v>
      </c>
      <c r="H28" s="41"/>
      <c r="I28" s="117" t="s">
        <v>44</v>
      </c>
      <c r="J28" s="107"/>
      <c r="K28" s="26"/>
      <c r="L28" s="26"/>
      <c r="M28" s="26"/>
      <c r="N28" s="26">
        <f>SUM(N8,N16:N19)</f>
        <v>6710367187</v>
      </c>
    </row>
    <row r="29" spans="1:15" ht="13.5" customHeight="1" x14ac:dyDescent="0.4">
      <c r="A29" s="38"/>
      <c r="B29" s="38"/>
      <c r="C29" s="38"/>
      <c r="D29" s="39"/>
      <c r="E29" s="39"/>
      <c r="F29" s="39"/>
      <c r="G29" s="39"/>
      <c r="H29" s="39"/>
      <c r="I29" s="39"/>
      <c r="J29" s="39"/>
      <c r="K29" s="43"/>
      <c r="L29" s="43"/>
      <c r="M29" s="43"/>
      <c r="N29" s="43"/>
      <c r="O29" s="44"/>
    </row>
    <row r="30" spans="1:15" ht="23.25" customHeight="1" x14ac:dyDescent="0.4">
      <c r="A30" s="47" t="s">
        <v>45</v>
      </c>
      <c r="B30" s="47"/>
      <c r="C30" s="47"/>
      <c r="D30" s="48"/>
      <c r="E30" s="48"/>
      <c r="F30" s="48"/>
      <c r="G30" s="48"/>
      <c r="H30" s="48"/>
      <c r="I30" s="48"/>
      <c r="J30" s="48"/>
      <c r="K30" s="49"/>
      <c r="L30" s="49"/>
      <c r="M30" s="49"/>
      <c r="N30" s="49">
        <f>G28+N28</f>
        <v>27480622846.75</v>
      </c>
    </row>
    <row r="31" spans="1:15" ht="14.25" x14ac:dyDescent="0.45">
      <c r="A31" s="115" t="s">
        <v>53</v>
      </c>
      <c r="B31" s="107"/>
      <c r="C31" s="107"/>
      <c r="D31" s="50"/>
      <c r="E31" s="50"/>
      <c r="F31" s="50"/>
      <c r="G31" s="50"/>
      <c r="H31" s="50"/>
      <c r="I31" s="50"/>
      <c r="J31" s="50"/>
      <c r="K31" s="8"/>
      <c r="L31" s="8"/>
      <c r="M31" s="8"/>
      <c r="N31" s="8"/>
    </row>
    <row r="32" spans="1:15" ht="14.25" x14ac:dyDescent="0.45">
      <c r="A32" s="116" t="s">
        <v>54</v>
      </c>
      <c r="B32" s="107"/>
      <c r="C32" s="107"/>
      <c r="D32" s="107"/>
      <c r="E32" s="107"/>
      <c r="F32" s="107"/>
      <c r="G32" s="107"/>
      <c r="H32" s="107"/>
      <c r="I32" s="107"/>
      <c r="J32" s="107"/>
      <c r="K32" s="8"/>
      <c r="L32" s="8"/>
      <c r="M32" s="8"/>
      <c r="N32" s="8"/>
    </row>
    <row r="33" spans="1:14" ht="14.25" x14ac:dyDescent="0.45">
      <c r="A33" s="116" t="s">
        <v>55</v>
      </c>
      <c r="B33" s="107"/>
      <c r="C33" s="107"/>
      <c r="D33" s="107"/>
      <c r="E33" s="107"/>
      <c r="F33" s="107"/>
      <c r="G33" s="107"/>
      <c r="H33" s="107"/>
      <c r="I33" s="107"/>
      <c r="J33" s="107"/>
      <c r="K33" s="8"/>
      <c r="L33" s="8"/>
      <c r="M33" s="8"/>
      <c r="N33" s="8"/>
    </row>
  </sheetData>
  <mergeCells count="11">
    <mergeCell ref="A28:B28"/>
    <mergeCell ref="A31:C31"/>
    <mergeCell ref="A32:J32"/>
    <mergeCell ref="A33:J33"/>
    <mergeCell ref="A1:B5"/>
    <mergeCell ref="C1:E5"/>
    <mergeCell ref="F1:N5"/>
    <mergeCell ref="H6:H7"/>
    <mergeCell ref="A7:G7"/>
    <mergeCell ref="I7:N7"/>
    <mergeCell ref="I28:J2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1"/>
  <sheetViews>
    <sheetView showGridLines="0" view="pageBreakPreview" zoomScale="90" zoomScaleNormal="100" zoomScaleSheetLayoutView="90" workbookViewId="0">
      <selection activeCell="F9" sqref="F9"/>
    </sheetView>
  </sheetViews>
  <sheetFormatPr baseColWidth="10" defaultColWidth="14.3984375" defaultRowHeight="15.75" customHeight="1" x14ac:dyDescent="0.35"/>
  <cols>
    <col min="1" max="1" width="6" customWidth="1"/>
    <col min="2" max="2" width="19.3984375" bestFit="1" customWidth="1"/>
    <col min="3" max="3" width="3.265625" customWidth="1"/>
    <col min="4" max="4" width="25.1328125" customWidth="1"/>
    <col min="5" max="5" width="3.265625" customWidth="1"/>
    <col min="6" max="6" width="18.33203125" bestFit="1" customWidth="1"/>
    <col min="7" max="7" width="6" customWidth="1"/>
    <col min="8" max="8" width="25.1328125" customWidth="1"/>
    <col min="9" max="9" width="3.265625" customWidth="1"/>
    <col min="10" max="10" width="17.796875" bestFit="1" customWidth="1"/>
    <col min="11" max="11" width="3.265625" customWidth="1"/>
    <col min="12" max="12" width="18.33203125" bestFit="1" customWidth="1"/>
    <col min="13" max="13" width="9" customWidth="1"/>
  </cols>
  <sheetData>
    <row r="1" spans="1:12" ht="12.75" x14ac:dyDescent="0.35">
      <c r="A1" s="107"/>
      <c r="B1" s="107"/>
      <c r="C1" s="107"/>
      <c r="D1" s="107"/>
      <c r="E1" s="107"/>
      <c r="F1" s="130" t="s">
        <v>154</v>
      </c>
      <c r="G1" s="107"/>
      <c r="H1" s="107"/>
      <c r="I1" s="107"/>
      <c r="J1" s="107"/>
      <c r="K1" s="107"/>
      <c r="L1" s="107"/>
    </row>
    <row r="2" spans="1:12" ht="12.75" x14ac:dyDescent="0.35">
      <c r="A2" s="107"/>
      <c r="B2" s="107"/>
      <c r="C2" s="107"/>
      <c r="D2" s="107"/>
      <c r="E2" s="107"/>
      <c r="F2" s="107"/>
      <c r="G2" s="107"/>
      <c r="H2" s="107"/>
      <c r="I2" s="107"/>
      <c r="J2" s="107"/>
      <c r="K2" s="107"/>
      <c r="L2" s="107"/>
    </row>
    <row r="3" spans="1:12" ht="12.75" x14ac:dyDescent="0.35">
      <c r="A3" s="107"/>
      <c r="B3" s="107"/>
      <c r="C3" s="107"/>
      <c r="D3" s="107"/>
      <c r="E3" s="107"/>
      <c r="F3" s="107"/>
      <c r="G3" s="107"/>
      <c r="H3" s="107"/>
      <c r="I3" s="107"/>
      <c r="J3" s="107"/>
      <c r="K3" s="107"/>
      <c r="L3" s="107"/>
    </row>
    <row r="4" spans="1:12" ht="12.75" x14ac:dyDescent="0.35">
      <c r="A4" s="107"/>
      <c r="B4" s="107"/>
      <c r="C4" s="107"/>
      <c r="D4" s="107"/>
      <c r="E4" s="107"/>
      <c r="F4" s="107"/>
      <c r="G4" s="107"/>
      <c r="H4" s="107"/>
      <c r="I4" s="107"/>
      <c r="J4" s="107"/>
      <c r="K4" s="107"/>
      <c r="L4" s="107"/>
    </row>
    <row r="5" spans="1:12" ht="12.75" x14ac:dyDescent="0.35">
      <c r="A5" s="107"/>
      <c r="B5" s="107"/>
      <c r="C5" s="107"/>
      <c r="D5" s="107"/>
      <c r="E5" s="107"/>
      <c r="F5" s="107"/>
      <c r="G5" s="107"/>
      <c r="H5" s="107"/>
      <c r="I5" s="107"/>
      <c r="J5" s="107"/>
      <c r="K5" s="107"/>
      <c r="L5" s="107"/>
    </row>
    <row r="6" spans="1:12" ht="49.15" customHeight="1" x14ac:dyDescent="0.35">
      <c r="A6" s="51"/>
      <c r="B6" s="2" t="s">
        <v>0</v>
      </c>
      <c r="C6" s="3"/>
      <c r="D6" s="2" t="s">
        <v>1</v>
      </c>
      <c r="E6" s="3"/>
      <c r="F6" s="2" t="s">
        <v>56</v>
      </c>
      <c r="G6" s="109"/>
      <c r="H6" s="2" t="s">
        <v>0</v>
      </c>
      <c r="I6" s="3"/>
      <c r="J6" s="2" t="s">
        <v>1</v>
      </c>
      <c r="K6" s="3"/>
      <c r="L6" s="2" t="s">
        <v>56</v>
      </c>
    </row>
    <row r="7" spans="1:12" ht="30" customHeight="1" x14ac:dyDescent="0.5">
      <c r="A7" s="113" t="s">
        <v>4</v>
      </c>
      <c r="B7" s="107"/>
      <c r="C7" s="107"/>
      <c r="D7" s="107"/>
      <c r="E7" s="107"/>
      <c r="F7" s="107"/>
      <c r="G7" s="110"/>
      <c r="H7" s="113" t="s">
        <v>5</v>
      </c>
      <c r="I7" s="107"/>
      <c r="J7" s="107"/>
      <c r="K7" s="107"/>
      <c r="L7" s="107"/>
    </row>
    <row r="8" spans="1:12" ht="33" customHeight="1" x14ac:dyDescent="0.45">
      <c r="A8" s="11">
        <v>1</v>
      </c>
      <c r="B8" s="35" t="s">
        <v>6</v>
      </c>
      <c r="C8" s="22"/>
      <c r="D8" s="34">
        <v>5115348231</v>
      </c>
      <c r="E8" s="4"/>
      <c r="F8" s="34">
        <v>57561137.519999899</v>
      </c>
      <c r="G8" s="11">
        <v>20</v>
      </c>
      <c r="H8" s="7" t="s">
        <v>9</v>
      </c>
      <c r="I8" s="8"/>
      <c r="J8" s="34">
        <v>1000000000</v>
      </c>
      <c r="K8" s="8"/>
      <c r="L8" s="34">
        <v>10821632.419999899</v>
      </c>
    </row>
    <row r="9" spans="1:12" ht="33" customHeight="1" x14ac:dyDescent="0.45">
      <c r="A9" s="11">
        <v>2</v>
      </c>
      <c r="B9" s="35" t="s">
        <v>12</v>
      </c>
      <c r="C9" s="22"/>
      <c r="D9" s="34">
        <v>3000000000</v>
      </c>
      <c r="E9" s="4"/>
      <c r="F9" s="34">
        <v>33804879.380000003</v>
      </c>
      <c r="G9" s="11">
        <v>21</v>
      </c>
      <c r="H9" s="7" t="s">
        <v>38</v>
      </c>
      <c r="I9" s="8"/>
      <c r="J9" s="34">
        <v>1000000000</v>
      </c>
      <c r="K9" s="8"/>
      <c r="L9" s="34">
        <v>19636858.210000001</v>
      </c>
    </row>
    <row r="10" spans="1:12" ht="33" customHeight="1" x14ac:dyDescent="0.45">
      <c r="A10" s="11">
        <v>3</v>
      </c>
      <c r="B10" s="35" t="s">
        <v>17</v>
      </c>
      <c r="C10" s="22"/>
      <c r="D10" s="34">
        <v>2000000000</v>
      </c>
      <c r="E10" s="4"/>
      <c r="F10" s="34">
        <v>22884771.7999999</v>
      </c>
      <c r="G10" s="11">
        <v>22</v>
      </c>
      <c r="H10" s="7" t="s">
        <v>38</v>
      </c>
      <c r="I10" s="8"/>
      <c r="J10" s="34">
        <v>300000000</v>
      </c>
      <c r="K10" s="8"/>
      <c r="L10" s="34">
        <v>6256250</v>
      </c>
    </row>
    <row r="11" spans="1:12" ht="33" customHeight="1" x14ac:dyDescent="0.45">
      <c r="A11" s="11">
        <v>4</v>
      </c>
      <c r="B11" s="35" t="s">
        <v>17</v>
      </c>
      <c r="C11" s="22"/>
      <c r="D11" s="34">
        <v>1000000000</v>
      </c>
      <c r="E11" s="4"/>
      <c r="F11" s="34">
        <v>11490236.0599999</v>
      </c>
      <c r="G11" s="11">
        <v>23</v>
      </c>
      <c r="H11" s="7" t="s">
        <v>38</v>
      </c>
      <c r="I11" s="8"/>
      <c r="J11" s="34">
        <v>299888355</v>
      </c>
      <c r="K11" s="8"/>
      <c r="L11" s="34">
        <v>5972537.4400000004</v>
      </c>
    </row>
    <row r="12" spans="1:12" ht="33" customHeight="1" x14ac:dyDescent="0.45">
      <c r="A12" s="11">
        <v>5</v>
      </c>
      <c r="B12" s="35" t="s">
        <v>6</v>
      </c>
      <c r="C12" s="8"/>
      <c r="D12" s="34">
        <v>2300000000</v>
      </c>
      <c r="E12" s="8"/>
      <c r="F12" s="34">
        <v>26918514.16</v>
      </c>
      <c r="G12" s="11">
        <v>24</v>
      </c>
      <c r="H12" s="7" t="s">
        <v>38</v>
      </c>
      <c r="I12" s="8"/>
      <c r="J12" s="34">
        <v>223786059</v>
      </c>
      <c r="K12" s="8"/>
      <c r="L12" s="34">
        <v>4208593.4399999902</v>
      </c>
    </row>
    <row r="13" spans="1:12" ht="33" customHeight="1" x14ac:dyDescent="0.45">
      <c r="A13" s="11">
        <v>6</v>
      </c>
      <c r="B13" s="35" t="s">
        <v>17</v>
      </c>
      <c r="C13" s="8"/>
      <c r="D13" s="34">
        <v>1000000000</v>
      </c>
      <c r="E13" s="8"/>
      <c r="F13" s="34">
        <v>11037191.08</v>
      </c>
      <c r="G13" s="11">
        <v>25</v>
      </c>
      <c r="H13" s="7" t="s">
        <v>38</v>
      </c>
      <c r="I13" s="8"/>
      <c r="J13" s="34">
        <v>500379494</v>
      </c>
      <c r="K13" s="8"/>
      <c r="L13" s="34">
        <v>9899447.25</v>
      </c>
    </row>
    <row r="14" spans="1:12" ht="33" customHeight="1" x14ac:dyDescent="0.45">
      <c r="A14" s="11">
        <v>7</v>
      </c>
      <c r="B14" s="35" t="s">
        <v>27</v>
      </c>
      <c r="C14" s="8"/>
      <c r="D14" s="34">
        <v>882581090</v>
      </c>
      <c r="E14" s="8"/>
      <c r="F14" s="34">
        <v>9045937.5800000001</v>
      </c>
      <c r="G14" s="11">
        <v>26</v>
      </c>
      <c r="H14" s="7" t="s">
        <v>38</v>
      </c>
      <c r="I14" s="8"/>
      <c r="J14" s="34">
        <v>86788886</v>
      </c>
      <c r="K14" s="8"/>
      <c r="L14" s="34">
        <v>1857811.91</v>
      </c>
    </row>
    <row r="15" spans="1:12" ht="33" customHeight="1" x14ac:dyDescent="0.45">
      <c r="A15" s="11">
        <v>8</v>
      </c>
      <c r="B15" s="35" t="s">
        <v>30</v>
      </c>
      <c r="C15" s="8"/>
      <c r="D15" s="19">
        <v>1200000000</v>
      </c>
      <c r="E15" s="8"/>
      <c r="F15" s="34">
        <v>5670448.3300000001</v>
      </c>
      <c r="G15" s="11">
        <v>27</v>
      </c>
      <c r="H15" s="7" t="s">
        <v>38</v>
      </c>
      <c r="I15" s="8"/>
      <c r="J15" s="34">
        <v>56998668</v>
      </c>
      <c r="K15" s="8"/>
      <c r="L15" s="34">
        <v>1242857.77</v>
      </c>
    </row>
    <row r="16" spans="1:12" ht="33" customHeight="1" x14ac:dyDescent="0.45">
      <c r="A16" s="11">
        <v>9</v>
      </c>
      <c r="B16" s="35" t="s">
        <v>30</v>
      </c>
      <c r="C16" s="8"/>
      <c r="D16" s="19">
        <v>300000000</v>
      </c>
      <c r="E16" s="8"/>
      <c r="F16" s="34">
        <v>4230481.99</v>
      </c>
      <c r="G16" s="11">
        <v>28</v>
      </c>
      <c r="H16" s="7" t="s">
        <v>9</v>
      </c>
      <c r="I16" s="8"/>
      <c r="J16" s="34">
        <v>2500000000</v>
      </c>
      <c r="K16" s="8"/>
      <c r="L16" s="34">
        <v>35967244.759999998</v>
      </c>
    </row>
    <row r="17" spans="1:12" ht="33" customHeight="1" x14ac:dyDescent="0.45">
      <c r="A17" s="11">
        <v>10</v>
      </c>
      <c r="B17" s="35" t="s">
        <v>27</v>
      </c>
      <c r="C17" s="8"/>
      <c r="D17" s="19">
        <v>700000000</v>
      </c>
      <c r="E17" s="8"/>
      <c r="F17" s="34">
        <v>9104669.75</v>
      </c>
      <c r="G17" s="11">
        <v>29</v>
      </c>
      <c r="H17" s="7" t="s">
        <v>9</v>
      </c>
      <c r="I17" s="8"/>
      <c r="J17" s="34">
        <v>569432473</v>
      </c>
      <c r="K17" s="8"/>
      <c r="L17" s="34">
        <v>8259683.0700000003</v>
      </c>
    </row>
    <row r="18" spans="1:12" ht="33" customHeight="1" x14ac:dyDescent="0.45">
      <c r="A18" s="11">
        <v>11</v>
      </c>
      <c r="B18" s="35" t="s">
        <v>27</v>
      </c>
      <c r="C18" s="8"/>
      <c r="D18" s="19">
        <v>1000000000</v>
      </c>
      <c r="E18" s="8"/>
      <c r="F18" s="34">
        <v>12294909.119999999</v>
      </c>
      <c r="G18" s="11">
        <v>30</v>
      </c>
      <c r="H18" s="7" t="s">
        <v>9</v>
      </c>
      <c r="I18" s="8"/>
      <c r="J18" s="34">
        <v>2250000000</v>
      </c>
      <c r="K18" s="8"/>
      <c r="L18" s="34">
        <v>25767459.43</v>
      </c>
    </row>
    <row r="19" spans="1:12" ht="33" customHeight="1" x14ac:dyDescent="0.45">
      <c r="A19" s="11">
        <v>12</v>
      </c>
      <c r="B19" s="35" t="s">
        <v>17</v>
      </c>
      <c r="C19" s="8"/>
      <c r="D19" s="19">
        <v>1000000000</v>
      </c>
      <c r="E19" s="8"/>
      <c r="F19" s="34">
        <v>10014680.9699999</v>
      </c>
      <c r="G19" s="11">
        <v>31</v>
      </c>
      <c r="H19" s="7" t="s">
        <v>9</v>
      </c>
      <c r="I19" s="8"/>
      <c r="J19" s="34">
        <v>700000000</v>
      </c>
      <c r="K19" s="8"/>
      <c r="L19" s="34">
        <v>8245505.3499999996</v>
      </c>
    </row>
    <row r="20" spans="1:12" ht="33" customHeight="1" x14ac:dyDescent="0.45">
      <c r="A20" s="11">
        <v>13</v>
      </c>
      <c r="B20" s="35" t="s">
        <v>17</v>
      </c>
      <c r="C20" s="8"/>
      <c r="D20" s="19">
        <v>1000000000</v>
      </c>
      <c r="E20" s="8"/>
      <c r="F20" s="34">
        <v>10156315.359999999</v>
      </c>
      <c r="G20" s="16"/>
      <c r="H20" s="8"/>
      <c r="I20" s="8"/>
      <c r="J20" s="8"/>
      <c r="K20" s="8"/>
      <c r="L20" s="8"/>
    </row>
    <row r="21" spans="1:12" ht="33" customHeight="1" x14ac:dyDescent="0.45">
      <c r="A21" s="11">
        <v>14</v>
      </c>
      <c r="B21" s="35" t="s">
        <v>17</v>
      </c>
      <c r="C21" s="8"/>
      <c r="D21" s="19">
        <v>1000000000</v>
      </c>
      <c r="E21" s="8"/>
      <c r="F21" s="34">
        <v>12393838.01</v>
      </c>
      <c r="G21" s="16"/>
      <c r="H21" s="8"/>
      <c r="I21" s="8"/>
      <c r="J21" s="8"/>
      <c r="K21" s="8"/>
      <c r="L21" s="8"/>
    </row>
    <row r="22" spans="1:12" ht="33" customHeight="1" x14ac:dyDescent="0.45">
      <c r="A22" s="11">
        <v>15</v>
      </c>
      <c r="B22" s="35" t="s">
        <v>50</v>
      </c>
      <c r="C22" s="8"/>
      <c r="D22" s="34">
        <v>600000000</v>
      </c>
      <c r="E22" s="8"/>
      <c r="F22" s="34">
        <v>1196840.9099999999</v>
      </c>
      <c r="G22" s="16"/>
      <c r="H22" s="8"/>
      <c r="I22" s="8"/>
      <c r="J22" s="8"/>
      <c r="K22" s="8"/>
      <c r="L22" s="8"/>
    </row>
    <row r="23" spans="1:12" ht="33" customHeight="1" x14ac:dyDescent="0.45">
      <c r="A23" s="11">
        <v>16</v>
      </c>
      <c r="B23" s="35" t="s">
        <v>51</v>
      </c>
      <c r="C23" s="8"/>
      <c r="D23" s="34">
        <v>800000000</v>
      </c>
      <c r="E23" s="8"/>
      <c r="F23" s="34">
        <v>3491324.52</v>
      </c>
      <c r="G23" s="16"/>
      <c r="H23" s="8"/>
      <c r="I23" s="8"/>
      <c r="J23" s="8"/>
      <c r="K23" s="8"/>
      <c r="L23" s="8"/>
    </row>
    <row r="24" spans="1:12" ht="33" customHeight="1" x14ac:dyDescent="0.45">
      <c r="A24" s="11">
        <v>17</v>
      </c>
      <c r="B24" s="35" t="s">
        <v>52</v>
      </c>
      <c r="C24" s="8"/>
      <c r="D24" s="34">
        <v>200000000</v>
      </c>
      <c r="E24" s="8"/>
      <c r="F24" s="34">
        <v>882536.97</v>
      </c>
      <c r="G24" s="16"/>
      <c r="H24" s="8"/>
      <c r="I24" s="8"/>
      <c r="J24" s="8"/>
      <c r="K24" s="8"/>
      <c r="L24" s="8"/>
    </row>
    <row r="25" spans="1:12" ht="33" customHeight="1" x14ac:dyDescent="0.45">
      <c r="A25" s="11">
        <v>18</v>
      </c>
      <c r="B25" s="35" t="s">
        <v>51</v>
      </c>
      <c r="C25" s="8"/>
      <c r="D25" s="34">
        <v>200000000</v>
      </c>
      <c r="E25" s="8"/>
      <c r="F25" s="34">
        <v>2676705.5699999998</v>
      </c>
      <c r="G25" s="16"/>
      <c r="H25" s="8"/>
      <c r="I25" s="8"/>
      <c r="J25" s="8"/>
      <c r="K25" s="8"/>
      <c r="L25" s="8"/>
    </row>
    <row r="26" spans="1:12" ht="33" customHeight="1" x14ac:dyDescent="0.45">
      <c r="A26" s="11">
        <v>19</v>
      </c>
      <c r="B26" s="35" t="s">
        <v>42</v>
      </c>
      <c r="C26" s="8"/>
      <c r="D26" s="34">
        <v>200000000</v>
      </c>
      <c r="E26" s="8"/>
      <c r="F26" s="34">
        <v>2270858.61</v>
      </c>
      <c r="G26" s="16"/>
      <c r="H26" s="8"/>
      <c r="I26" s="8"/>
      <c r="J26" s="8"/>
      <c r="K26" s="8"/>
      <c r="L26" s="8"/>
    </row>
    <row r="27" spans="1:12" ht="27.75" customHeight="1" x14ac:dyDescent="0.4">
      <c r="A27" s="114" t="s">
        <v>43</v>
      </c>
      <c r="B27" s="107"/>
      <c r="C27" s="45"/>
      <c r="D27" s="45"/>
      <c r="E27" s="46"/>
      <c r="F27" s="46">
        <f>SUM(F8:F26)</f>
        <v>247126277.68999967</v>
      </c>
      <c r="G27" s="52"/>
      <c r="H27" s="114"/>
      <c r="I27" s="107"/>
      <c r="J27" s="107"/>
      <c r="K27" s="26"/>
      <c r="L27" s="26">
        <f>SUM(L8:L26)</f>
        <v>138135881.04999989</v>
      </c>
    </row>
    <row r="28" spans="1:12" ht="14.25" x14ac:dyDescent="0.45">
      <c r="A28" s="8"/>
      <c r="B28" s="29"/>
      <c r="C28" s="29"/>
      <c r="D28" s="29"/>
      <c r="E28" s="29"/>
      <c r="F28" s="29"/>
      <c r="G28" s="52"/>
      <c r="H28" s="52"/>
      <c r="I28" s="52"/>
      <c r="J28" s="52"/>
      <c r="K28" s="52"/>
      <c r="L28" s="52"/>
    </row>
    <row r="29" spans="1:12" ht="25.5" customHeight="1" x14ac:dyDescent="0.4">
      <c r="A29" s="118" t="s">
        <v>57</v>
      </c>
      <c r="B29" s="107"/>
      <c r="C29" s="107"/>
      <c r="D29" s="107"/>
      <c r="E29" s="48"/>
      <c r="F29" s="48"/>
      <c r="G29" s="48"/>
      <c r="H29" s="48"/>
      <c r="I29" s="48"/>
      <c r="J29" s="48"/>
      <c r="K29" s="53"/>
      <c r="L29" s="49">
        <f>L27+F27</f>
        <v>385262158.73999953</v>
      </c>
    </row>
    <row r="30" spans="1:12" ht="12.75" x14ac:dyDescent="0.35">
      <c r="A30" s="115" t="s">
        <v>53</v>
      </c>
      <c r="B30" s="107"/>
      <c r="C30" s="107"/>
      <c r="D30" s="107"/>
      <c r="E30" s="50"/>
      <c r="F30" s="50"/>
      <c r="G30" s="50"/>
      <c r="H30" s="50"/>
      <c r="I30" s="50"/>
      <c r="J30" s="50"/>
      <c r="K30" s="50"/>
      <c r="L30" s="50"/>
    </row>
    <row r="31" spans="1:12" ht="12.75" x14ac:dyDescent="0.35">
      <c r="A31" s="116" t="s">
        <v>54</v>
      </c>
      <c r="B31" s="107"/>
      <c r="C31" s="107"/>
      <c r="D31" s="107"/>
      <c r="E31" s="107"/>
      <c r="F31" s="107"/>
      <c r="G31" s="107"/>
      <c r="H31" s="107"/>
      <c r="I31" s="107"/>
      <c r="J31" s="107"/>
      <c r="K31" s="107"/>
      <c r="L31" s="107"/>
    </row>
  </sheetData>
  <mergeCells count="11">
    <mergeCell ref="A27:B27"/>
    <mergeCell ref="A29:D29"/>
    <mergeCell ref="A30:D30"/>
    <mergeCell ref="A31:L31"/>
    <mergeCell ref="A1:B5"/>
    <mergeCell ref="C1:E5"/>
    <mergeCell ref="F1:L5"/>
    <mergeCell ref="G6:G7"/>
    <mergeCell ref="A7:F7"/>
    <mergeCell ref="H7:L7"/>
    <mergeCell ref="H27:J27"/>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1"/>
  <sheetViews>
    <sheetView showGridLines="0" view="pageBreakPreview" zoomScale="90" zoomScaleNormal="100" zoomScaleSheetLayoutView="90" workbookViewId="0">
      <selection activeCell="K8" sqref="K8"/>
    </sheetView>
  </sheetViews>
  <sheetFormatPr baseColWidth="10" defaultColWidth="14.3984375" defaultRowHeight="15.75" customHeight="1" x14ac:dyDescent="0.35"/>
  <cols>
    <col min="1" max="1" width="7.3984375" customWidth="1"/>
    <col min="2" max="2" width="39.73046875" customWidth="1"/>
    <col min="3" max="3" width="4" customWidth="1"/>
    <col min="5" max="5" width="6.1328125" customWidth="1"/>
    <col min="6" max="6" width="21.1328125" customWidth="1"/>
    <col min="7" max="7" width="4" customWidth="1"/>
    <col min="8" max="8" width="22.73046875" customWidth="1"/>
    <col min="9" max="9" width="25" customWidth="1"/>
    <col min="10" max="10" width="4" customWidth="1"/>
    <col min="11" max="11" width="16.53125" customWidth="1"/>
  </cols>
  <sheetData>
    <row r="1" spans="1:11" ht="12.75" x14ac:dyDescent="0.35">
      <c r="A1" s="107"/>
      <c r="B1" s="107"/>
      <c r="C1" s="107"/>
      <c r="D1" s="107"/>
      <c r="E1" s="130" t="s">
        <v>155</v>
      </c>
      <c r="F1" s="107"/>
      <c r="G1" s="107"/>
      <c r="H1" s="107"/>
      <c r="I1" s="107"/>
      <c r="J1" s="107"/>
      <c r="K1" s="107"/>
    </row>
    <row r="2" spans="1:11" ht="12.75" x14ac:dyDescent="0.35">
      <c r="A2" s="107"/>
      <c r="B2" s="107"/>
      <c r="C2" s="107"/>
      <c r="D2" s="107"/>
      <c r="E2" s="107"/>
      <c r="F2" s="107"/>
      <c r="G2" s="107"/>
      <c r="H2" s="107"/>
      <c r="I2" s="107"/>
      <c r="J2" s="107"/>
      <c r="K2" s="107"/>
    </row>
    <row r="3" spans="1:11" ht="15.75" customHeight="1" x14ac:dyDescent="0.35">
      <c r="A3" s="107"/>
      <c r="B3" s="107"/>
      <c r="C3" s="107"/>
      <c r="D3" s="107"/>
      <c r="E3" s="107"/>
      <c r="F3" s="107"/>
      <c r="G3" s="107"/>
      <c r="H3" s="107"/>
      <c r="I3" s="107"/>
      <c r="J3" s="107"/>
      <c r="K3" s="107"/>
    </row>
    <row r="4" spans="1:11" ht="12.75" x14ac:dyDescent="0.35">
      <c r="A4" s="107"/>
      <c r="B4" s="107"/>
      <c r="C4" s="107"/>
      <c r="D4" s="107"/>
      <c r="E4" s="107"/>
      <c r="F4" s="107"/>
      <c r="G4" s="107"/>
      <c r="H4" s="107"/>
      <c r="I4" s="107"/>
      <c r="J4" s="107"/>
      <c r="K4" s="107"/>
    </row>
    <row r="5" spans="1:11" ht="12.75" x14ac:dyDescent="0.35">
      <c r="A5" s="107"/>
      <c r="B5" s="107"/>
      <c r="C5" s="107"/>
      <c r="D5" s="107"/>
      <c r="E5" s="107"/>
      <c r="F5" s="107"/>
      <c r="G5" s="107"/>
      <c r="H5" s="107"/>
      <c r="I5" s="107"/>
      <c r="J5" s="107"/>
      <c r="K5" s="107"/>
    </row>
    <row r="6" spans="1:11" ht="12.75" x14ac:dyDescent="0.35">
      <c r="A6" s="107"/>
      <c r="B6" s="107"/>
      <c r="C6" s="107"/>
      <c r="D6" s="107"/>
      <c r="E6" s="107"/>
      <c r="F6" s="107"/>
      <c r="G6" s="107"/>
      <c r="H6" s="107"/>
      <c r="I6" s="107"/>
      <c r="J6" s="107"/>
      <c r="K6" s="107"/>
    </row>
    <row r="7" spans="1:11" ht="56.25" customHeight="1" x14ac:dyDescent="0.35">
      <c r="A7" s="51"/>
      <c r="B7" s="54" t="s">
        <v>58</v>
      </c>
      <c r="C7" s="51"/>
      <c r="D7" s="54" t="s">
        <v>59</v>
      </c>
      <c r="E7" s="51"/>
      <c r="F7" s="54" t="s">
        <v>1</v>
      </c>
      <c r="G7" s="55"/>
      <c r="H7" s="54" t="s">
        <v>60</v>
      </c>
      <c r="I7" s="54" t="s">
        <v>61</v>
      </c>
      <c r="J7" s="55"/>
      <c r="K7" s="54" t="s">
        <v>49</v>
      </c>
    </row>
    <row r="8" spans="1:11" ht="31.5" customHeight="1" x14ac:dyDescent="0.5">
      <c r="A8" s="18">
        <v>1</v>
      </c>
      <c r="B8" s="56" t="s">
        <v>62</v>
      </c>
      <c r="C8" s="57"/>
      <c r="D8" s="58" t="s">
        <v>63</v>
      </c>
      <c r="E8" s="57"/>
      <c r="F8" s="59">
        <v>100000000</v>
      </c>
      <c r="G8" s="57"/>
      <c r="H8" s="60">
        <v>8016.88</v>
      </c>
      <c r="I8" s="60">
        <f t="shared" ref="I8:I16" si="0">H8-K8</f>
        <v>8016.88</v>
      </c>
      <c r="J8" s="61"/>
      <c r="K8" s="134">
        <v>0</v>
      </c>
    </row>
    <row r="9" spans="1:11" ht="31.5" customHeight="1" x14ac:dyDescent="0.5">
      <c r="A9" s="18">
        <v>2</v>
      </c>
      <c r="B9" s="62" t="s">
        <v>64</v>
      </c>
      <c r="C9" s="57"/>
      <c r="D9" s="58" t="s">
        <v>63</v>
      </c>
      <c r="E9" s="57"/>
      <c r="F9" s="59">
        <v>50000000</v>
      </c>
      <c r="G9" s="57"/>
      <c r="H9" s="60">
        <v>24068.31</v>
      </c>
      <c r="I9" s="60">
        <f t="shared" si="0"/>
        <v>-35242294.009999998</v>
      </c>
      <c r="J9" s="61"/>
      <c r="K9" s="135">
        <v>35266362.32</v>
      </c>
    </row>
    <row r="10" spans="1:11" ht="31.5" customHeight="1" x14ac:dyDescent="0.5">
      <c r="A10" s="18">
        <v>3</v>
      </c>
      <c r="B10" s="62" t="s">
        <v>65</v>
      </c>
      <c r="C10" s="57"/>
      <c r="D10" s="63" t="s">
        <v>63</v>
      </c>
      <c r="E10" s="57"/>
      <c r="F10" s="59">
        <v>75000000</v>
      </c>
      <c r="G10" s="57"/>
      <c r="H10" s="60">
        <v>90839.29</v>
      </c>
      <c r="I10" s="60">
        <f t="shared" si="0"/>
        <v>-24600747.370000001</v>
      </c>
      <c r="J10" s="61"/>
      <c r="K10" s="135">
        <v>24691586.66</v>
      </c>
    </row>
    <row r="11" spans="1:11" ht="31.5" customHeight="1" x14ac:dyDescent="0.5">
      <c r="A11" s="18">
        <v>4</v>
      </c>
      <c r="B11" s="62" t="s">
        <v>66</v>
      </c>
      <c r="C11" s="57"/>
      <c r="D11" s="63" t="s">
        <v>63</v>
      </c>
      <c r="E11" s="57"/>
      <c r="F11" s="59">
        <v>100000000</v>
      </c>
      <c r="G11" s="57"/>
      <c r="H11" s="60">
        <v>38158864.780000001</v>
      </c>
      <c r="I11" s="60">
        <f t="shared" si="0"/>
        <v>-18297587.289999999</v>
      </c>
      <c r="J11" s="61"/>
      <c r="K11" s="135">
        <v>56456452.07</v>
      </c>
    </row>
    <row r="12" spans="1:11" ht="31.5" customHeight="1" x14ac:dyDescent="0.5">
      <c r="A12" s="18">
        <v>5</v>
      </c>
      <c r="B12" s="62" t="s">
        <v>67</v>
      </c>
      <c r="C12" s="57"/>
      <c r="D12" s="63" t="s">
        <v>63</v>
      </c>
      <c r="E12" s="57"/>
      <c r="F12" s="59">
        <v>50000000</v>
      </c>
      <c r="G12" s="57"/>
      <c r="H12" s="60">
        <v>8577353.4100000001</v>
      </c>
      <c r="I12" s="60">
        <f t="shared" si="0"/>
        <v>-39111183</v>
      </c>
      <c r="J12" s="61"/>
      <c r="K12" s="135">
        <v>47688536.409999996</v>
      </c>
    </row>
    <row r="13" spans="1:11" ht="31.5" customHeight="1" x14ac:dyDescent="0.5">
      <c r="A13" s="18">
        <v>6</v>
      </c>
      <c r="B13" s="62" t="s">
        <v>68</v>
      </c>
      <c r="C13" s="57"/>
      <c r="D13" s="63" t="s">
        <v>63</v>
      </c>
      <c r="E13" s="57"/>
      <c r="F13" s="59">
        <v>100000000</v>
      </c>
      <c r="G13" s="57"/>
      <c r="H13" s="60">
        <v>82666672.030000001</v>
      </c>
      <c r="I13" s="60">
        <f t="shared" si="0"/>
        <v>52197138.630000003</v>
      </c>
      <c r="J13" s="61"/>
      <c r="K13" s="135">
        <v>30469533.399999999</v>
      </c>
    </row>
    <row r="14" spans="1:11" ht="31.5" customHeight="1" x14ac:dyDescent="0.5">
      <c r="A14" s="18">
        <v>7</v>
      </c>
      <c r="B14" s="62" t="s">
        <v>66</v>
      </c>
      <c r="C14" s="57"/>
      <c r="D14" s="63" t="s">
        <v>69</v>
      </c>
      <c r="E14" s="57"/>
      <c r="F14" s="59">
        <v>64000000</v>
      </c>
      <c r="G14" s="57"/>
      <c r="H14" s="60">
        <v>64000000</v>
      </c>
      <c r="I14" s="60">
        <f t="shared" si="0"/>
        <v>27428571.420000002</v>
      </c>
      <c r="J14" s="61"/>
      <c r="K14" s="135">
        <v>36571428.579999998</v>
      </c>
    </row>
    <row r="15" spans="1:11" ht="31.5" customHeight="1" x14ac:dyDescent="0.5">
      <c r="A15" s="18">
        <v>8</v>
      </c>
      <c r="B15" s="64" t="s">
        <v>70</v>
      </c>
      <c r="C15" s="65"/>
      <c r="D15" s="66" t="s">
        <v>71</v>
      </c>
      <c r="E15" s="65"/>
      <c r="F15" s="59">
        <v>30000000</v>
      </c>
      <c r="G15" s="65"/>
      <c r="H15" s="60">
        <v>23116973.489999998</v>
      </c>
      <c r="I15" s="60">
        <f t="shared" si="0"/>
        <v>23116973.489999998</v>
      </c>
      <c r="J15" s="67"/>
      <c r="K15" s="135">
        <v>0</v>
      </c>
    </row>
    <row r="16" spans="1:11" ht="31.5" customHeight="1" x14ac:dyDescent="0.5">
      <c r="A16" s="18">
        <v>9</v>
      </c>
      <c r="B16" s="64" t="s">
        <v>72</v>
      </c>
      <c r="C16" s="65"/>
      <c r="D16" s="66" t="s">
        <v>73</v>
      </c>
      <c r="E16" s="65"/>
      <c r="F16" s="59">
        <v>100000000</v>
      </c>
      <c r="G16" s="65"/>
      <c r="H16" s="60">
        <v>0</v>
      </c>
      <c r="I16" s="60">
        <f t="shared" si="0"/>
        <v>0</v>
      </c>
      <c r="J16" s="67"/>
      <c r="K16" s="135">
        <v>0</v>
      </c>
    </row>
    <row r="17" spans="1:11" ht="14.25" x14ac:dyDescent="0.45">
      <c r="A17" s="68"/>
      <c r="B17" s="69"/>
      <c r="C17" s="69"/>
      <c r="D17" s="69"/>
      <c r="E17" s="70"/>
      <c r="F17" s="40"/>
      <c r="G17" s="65"/>
      <c r="H17" s="68"/>
      <c r="I17" s="69"/>
      <c r="J17" s="70"/>
      <c r="K17" s="60"/>
    </row>
    <row r="18" spans="1:11" ht="21.75" customHeight="1" x14ac:dyDescent="0.45">
      <c r="A18" s="71" t="s">
        <v>74</v>
      </c>
      <c r="B18" s="72"/>
      <c r="C18" s="72"/>
      <c r="D18" s="72"/>
      <c r="E18" s="73"/>
      <c r="F18" s="74">
        <f>SUM(H8:H16)</f>
        <v>216642788.19</v>
      </c>
      <c r="G18" s="4"/>
      <c r="H18" s="71" t="s">
        <v>75</v>
      </c>
      <c r="I18" s="72"/>
      <c r="J18" s="73"/>
      <c r="K18" s="74">
        <f>SUM(K8:K17)</f>
        <v>231143899.44</v>
      </c>
    </row>
    <row r="19" spans="1:11" ht="14.25" x14ac:dyDescent="0.45">
      <c r="A19" s="52"/>
      <c r="B19" s="8"/>
      <c r="C19" s="8"/>
      <c r="D19" s="8"/>
      <c r="E19" s="8"/>
      <c r="F19" s="8"/>
      <c r="G19" s="8"/>
      <c r="H19" s="8"/>
      <c r="I19" s="8"/>
      <c r="J19" s="8"/>
      <c r="K19" s="8"/>
    </row>
    <row r="20" spans="1:11" ht="14.25" x14ac:dyDescent="0.45">
      <c r="A20" s="119" t="s">
        <v>76</v>
      </c>
      <c r="B20" s="107"/>
      <c r="C20" s="107"/>
      <c r="D20" s="107"/>
      <c r="E20" s="107"/>
      <c r="F20" s="8"/>
      <c r="G20" s="8"/>
      <c r="H20" s="8"/>
      <c r="I20" s="8"/>
      <c r="J20" s="8"/>
      <c r="K20" s="8"/>
    </row>
    <row r="21" spans="1:11" ht="13.15" x14ac:dyDescent="0.4">
      <c r="A21" s="119" t="s">
        <v>77</v>
      </c>
      <c r="B21" s="107"/>
      <c r="C21" s="107"/>
      <c r="D21" s="107"/>
      <c r="E21" s="107"/>
    </row>
  </sheetData>
  <mergeCells count="4">
    <mergeCell ref="A1:D6"/>
    <mergeCell ref="E1:K6"/>
    <mergeCell ref="A20:E20"/>
    <mergeCell ref="A21:E21"/>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50"/>
  <sheetViews>
    <sheetView showGridLines="0" zoomScaleNormal="100" zoomScaleSheetLayoutView="70" workbookViewId="0">
      <selection activeCell="H7" sqref="H7"/>
    </sheetView>
  </sheetViews>
  <sheetFormatPr baseColWidth="10" defaultColWidth="14.3984375" defaultRowHeight="15.75" customHeight="1" x14ac:dyDescent="0.35"/>
  <cols>
    <col min="1" max="1" width="3.53125" customWidth="1"/>
    <col min="2" max="2" width="19.3984375" customWidth="1"/>
    <col min="3" max="3" width="4.73046875" customWidth="1"/>
    <col min="4" max="4" width="19.3984375" customWidth="1"/>
    <col min="5" max="5" width="4.73046875" customWidth="1"/>
    <col min="6" max="6" width="19.3984375" customWidth="1"/>
    <col min="7" max="7" width="4.73046875" customWidth="1"/>
    <col min="8" max="8" width="19.3984375" customWidth="1"/>
    <col min="9" max="9" width="3.53125" customWidth="1"/>
    <col min="10" max="10" width="19.3984375" customWidth="1"/>
    <col min="11" max="11" width="4.73046875" customWidth="1"/>
    <col min="12" max="12" width="19.3984375" customWidth="1"/>
    <col min="13" max="13" width="4.73046875" customWidth="1"/>
    <col min="14" max="14" width="19.3984375" customWidth="1"/>
    <col min="15" max="15" width="4.73046875" customWidth="1"/>
    <col min="16" max="16" width="19.3984375" customWidth="1"/>
    <col min="17" max="17" width="3.53125" customWidth="1"/>
    <col min="18" max="18" width="19.3984375" customWidth="1"/>
    <col min="19" max="19" width="4.73046875" customWidth="1"/>
    <col min="20" max="20" width="19.3984375" customWidth="1"/>
    <col min="21" max="21" width="4.73046875" customWidth="1"/>
    <col min="22" max="22" width="19.3984375" customWidth="1"/>
    <col min="23" max="23" width="4.73046875" customWidth="1"/>
    <col min="24" max="24" width="19.3984375" customWidth="1"/>
  </cols>
  <sheetData>
    <row r="1" spans="1:25" ht="12.75" x14ac:dyDescent="0.35">
      <c r="A1" s="107"/>
      <c r="B1" s="107"/>
      <c r="C1" s="107"/>
      <c r="D1" s="107"/>
      <c r="E1" s="107"/>
      <c r="F1" s="107"/>
      <c r="G1" s="107"/>
      <c r="H1" s="107"/>
      <c r="I1" s="108" t="s">
        <v>78</v>
      </c>
      <c r="J1" s="107"/>
      <c r="K1" s="107"/>
      <c r="L1" s="107"/>
      <c r="M1" s="107"/>
      <c r="N1" s="107"/>
      <c r="O1" s="107"/>
      <c r="P1" s="107"/>
      <c r="Q1" s="107"/>
      <c r="R1" s="107"/>
      <c r="S1" s="107"/>
      <c r="T1" s="107"/>
      <c r="U1" s="107"/>
      <c r="V1" s="107"/>
      <c r="W1" s="107"/>
      <c r="X1" s="107"/>
    </row>
    <row r="2" spans="1:25" ht="15.75" customHeight="1" x14ac:dyDescent="0.35">
      <c r="A2" s="107"/>
      <c r="B2" s="107"/>
      <c r="C2" s="107"/>
      <c r="D2" s="107"/>
      <c r="E2" s="107"/>
      <c r="F2" s="107"/>
      <c r="G2" s="107"/>
      <c r="H2" s="107"/>
      <c r="I2" s="107"/>
      <c r="J2" s="107"/>
      <c r="K2" s="107"/>
      <c r="L2" s="107"/>
      <c r="M2" s="107"/>
      <c r="N2" s="107"/>
      <c r="O2" s="107"/>
      <c r="P2" s="107"/>
      <c r="Q2" s="107"/>
      <c r="R2" s="107"/>
      <c r="S2" s="107"/>
      <c r="T2" s="107"/>
      <c r="U2" s="107"/>
      <c r="V2" s="107"/>
      <c r="W2" s="107"/>
      <c r="X2" s="107"/>
    </row>
    <row r="3" spans="1:25" ht="15.75" customHeight="1" x14ac:dyDescent="0.35">
      <c r="A3" s="107"/>
      <c r="B3" s="107"/>
      <c r="C3" s="107"/>
      <c r="D3" s="107"/>
      <c r="E3" s="107"/>
      <c r="F3" s="107"/>
      <c r="G3" s="107"/>
      <c r="H3" s="107"/>
      <c r="I3" s="107"/>
      <c r="J3" s="107"/>
      <c r="K3" s="107"/>
      <c r="L3" s="107"/>
      <c r="M3" s="107"/>
      <c r="N3" s="107"/>
      <c r="O3" s="107"/>
      <c r="P3" s="107"/>
      <c r="Q3" s="107"/>
      <c r="R3" s="107"/>
      <c r="S3" s="107"/>
      <c r="T3" s="107"/>
      <c r="U3" s="107"/>
      <c r="V3" s="107"/>
      <c r="W3" s="107"/>
      <c r="X3" s="107"/>
    </row>
    <row r="4" spans="1:25" ht="15.75" customHeight="1" x14ac:dyDescent="0.35">
      <c r="A4" s="107"/>
      <c r="B4" s="107"/>
      <c r="C4" s="107"/>
      <c r="D4" s="107"/>
      <c r="E4" s="107"/>
      <c r="F4" s="107"/>
      <c r="G4" s="107"/>
      <c r="H4" s="107"/>
      <c r="I4" s="107"/>
      <c r="J4" s="107"/>
      <c r="K4" s="107"/>
      <c r="L4" s="107"/>
      <c r="M4" s="107"/>
      <c r="N4" s="107"/>
      <c r="O4" s="107"/>
      <c r="P4" s="107"/>
      <c r="Q4" s="107"/>
      <c r="R4" s="107"/>
      <c r="S4" s="107"/>
      <c r="T4" s="107"/>
      <c r="U4" s="107"/>
      <c r="V4" s="107"/>
      <c r="W4" s="107"/>
      <c r="X4" s="107"/>
    </row>
    <row r="5" spans="1:25" ht="53.25" customHeight="1" x14ac:dyDescent="0.45">
      <c r="A5" s="51"/>
      <c r="B5" s="2" t="s">
        <v>0</v>
      </c>
      <c r="C5" s="3"/>
      <c r="D5" s="2" t="s">
        <v>79</v>
      </c>
      <c r="E5" s="3"/>
      <c r="F5" s="2" t="s">
        <v>80</v>
      </c>
      <c r="G5" s="3"/>
      <c r="H5" s="2" t="s">
        <v>81</v>
      </c>
      <c r="I5" s="124"/>
      <c r="J5" s="2" t="s">
        <v>0</v>
      </c>
      <c r="K5" s="3"/>
      <c r="L5" s="2" t="s">
        <v>79</v>
      </c>
      <c r="M5" s="3"/>
      <c r="N5" s="2" t="s">
        <v>80</v>
      </c>
      <c r="O5" s="3"/>
      <c r="P5" s="2" t="s">
        <v>81</v>
      </c>
      <c r="Q5" s="120"/>
      <c r="R5" s="2" t="s">
        <v>0</v>
      </c>
      <c r="S5" s="3"/>
      <c r="T5" s="2" t="s">
        <v>79</v>
      </c>
      <c r="U5" s="3"/>
      <c r="V5" s="2" t="s">
        <v>80</v>
      </c>
      <c r="W5" s="3"/>
      <c r="X5" s="2" t="s">
        <v>81</v>
      </c>
      <c r="Y5" s="75"/>
    </row>
    <row r="6" spans="1:25" ht="17.649999999999999" x14ac:dyDescent="0.5">
      <c r="A6" s="113" t="s">
        <v>82</v>
      </c>
      <c r="B6" s="107"/>
      <c r="C6" s="107"/>
      <c r="D6" s="107"/>
      <c r="E6" s="107"/>
      <c r="F6" s="107"/>
      <c r="G6" s="107"/>
      <c r="H6" s="107"/>
      <c r="I6" s="110"/>
      <c r="J6" s="113" t="s">
        <v>83</v>
      </c>
      <c r="K6" s="107"/>
      <c r="L6" s="107"/>
      <c r="M6" s="107"/>
      <c r="N6" s="107"/>
      <c r="O6" s="107"/>
      <c r="P6" s="107"/>
      <c r="Q6" s="107"/>
      <c r="R6" s="113" t="s">
        <v>84</v>
      </c>
      <c r="S6" s="107"/>
      <c r="T6" s="107"/>
      <c r="U6" s="107"/>
      <c r="V6" s="107"/>
      <c r="W6" s="107"/>
      <c r="X6" s="107"/>
      <c r="Y6" s="8"/>
    </row>
    <row r="7" spans="1:25" ht="38.25" customHeight="1" x14ac:dyDescent="0.45">
      <c r="A7" s="11">
        <v>1</v>
      </c>
      <c r="B7" s="76" t="s">
        <v>6</v>
      </c>
      <c r="C7" s="77"/>
      <c r="D7" s="78">
        <v>5115348231</v>
      </c>
      <c r="E7" s="8"/>
      <c r="F7" s="122" t="s">
        <v>85</v>
      </c>
      <c r="G7" s="8"/>
      <c r="H7" s="19">
        <f>'Hoja 3'!F8</f>
        <v>9852069</v>
      </c>
      <c r="I7" s="11">
        <v>1</v>
      </c>
      <c r="J7" s="35" t="s">
        <v>6</v>
      </c>
      <c r="K7" s="8"/>
      <c r="L7" s="19">
        <v>5115348231</v>
      </c>
      <c r="M7" s="8"/>
      <c r="N7" s="121" t="s">
        <v>86</v>
      </c>
      <c r="O7" s="8"/>
      <c r="P7" s="34">
        <f>'Hoja 4'!F8</f>
        <v>57561137.519999899</v>
      </c>
      <c r="Q7" s="11">
        <v>1</v>
      </c>
      <c r="R7" s="35" t="s">
        <v>6</v>
      </c>
      <c r="S7" s="8"/>
      <c r="T7" s="19">
        <v>5115348231</v>
      </c>
      <c r="U7" s="8"/>
      <c r="V7" s="121" t="s">
        <v>86</v>
      </c>
      <c r="W7" s="8"/>
      <c r="X7" s="133">
        <v>0</v>
      </c>
      <c r="Y7" s="79"/>
    </row>
    <row r="8" spans="1:25" ht="38.25" customHeight="1" x14ac:dyDescent="0.45">
      <c r="A8" s="11">
        <v>2</v>
      </c>
      <c r="B8" s="35" t="s">
        <v>12</v>
      </c>
      <c r="C8" s="8"/>
      <c r="D8" s="19">
        <v>3000000000</v>
      </c>
      <c r="E8" s="8"/>
      <c r="F8" s="123"/>
      <c r="G8" s="8"/>
      <c r="H8" s="19">
        <f>'Hoja 3'!F9</f>
        <v>5864556</v>
      </c>
      <c r="I8" s="11">
        <v>2</v>
      </c>
      <c r="J8" s="35" t="s">
        <v>12</v>
      </c>
      <c r="K8" s="8"/>
      <c r="L8" s="19">
        <v>3000000000</v>
      </c>
      <c r="M8" s="8"/>
      <c r="N8" s="107"/>
      <c r="O8" s="8"/>
      <c r="P8" s="34">
        <f>'Hoja 4'!F9</f>
        <v>33804879.380000003</v>
      </c>
      <c r="Q8" s="11">
        <v>2</v>
      </c>
      <c r="R8" s="35" t="s">
        <v>12</v>
      </c>
      <c r="S8" s="8"/>
      <c r="T8" s="19">
        <v>3000000000</v>
      </c>
      <c r="U8" s="8"/>
      <c r="V8" s="107"/>
      <c r="W8" s="8"/>
      <c r="X8" s="133">
        <v>0</v>
      </c>
      <c r="Y8" s="8"/>
    </row>
    <row r="9" spans="1:25" ht="38.25" customHeight="1" x14ac:dyDescent="0.45">
      <c r="A9" s="11">
        <v>3</v>
      </c>
      <c r="B9" s="35" t="s">
        <v>17</v>
      </c>
      <c r="C9" s="8"/>
      <c r="D9" s="19">
        <v>2000000000</v>
      </c>
      <c r="E9" s="8"/>
      <c r="F9" s="123"/>
      <c r="G9" s="8"/>
      <c r="H9" s="19">
        <f>'Hoja 3'!F10</f>
        <v>3912000</v>
      </c>
      <c r="I9" s="11">
        <v>3</v>
      </c>
      <c r="J9" s="35" t="s">
        <v>17</v>
      </c>
      <c r="K9" s="8"/>
      <c r="L9" s="19">
        <v>2000000000</v>
      </c>
      <c r="M9" s="8"/>
      <c r="N9" s="107"/>
      <c r="O9" s="8"/>
      <c r="P9" s="34">
        <f>'Hoja 4'!F10</f>
        <v>22884771.7999999</v>
      </c>
      <c r="Q9" s="11">
        <v>3</v>
      </c>
      <c r="R9" s="35" t="s">
        <v>17</v>
      </c>
      <c r="S9" s="8"/>
      <c r="T9" s="19">
        <v>2000000000</v>
      </c>
      <c r="U9" s="8"/>
      <c r="V9" s="107"/>
      <c r="W9" s="8"/>
      <c r="X9" s="133">
        <v>0</v>
      </c>
      <c r="Y9" s="8"/>
    </row>
    <row r="10" spans="1:25" ht="38.25" customHeight="1" x14ac:dyDescent="0.45">
      <c r="A10" s="11">
        <v>4</v>
      </c>
      <c r="B10" s="35" t="s">
        <v>17</v>
      </c>
      <c r="C10" s="8"/>
      <c r="D10" s="19">
        <v>1000000000</v>
      </c>
      <c r="E10" s="8"/>
      <c r="F10" s="123"/>
      <c r="G10" s="8"/>
      <c r="H10" s="19">
        <f>'Hoja 3'!F11</f>
        <v>1956000</v>
      </c>
      <c r="I10" s="11">
        <v>4</v>
      </c>
      <c r="J10" s="35" t="s">
        <v>17</v>
      </c>
      <c r="K10" s="8"/>
      <c r="L10" s="19">
        <v>1000000000</v>
      </c>
      <c r="M10" s="8"/>
      <c r="N10" s="107"/>
      <c r="O10" s="8"/>
      <c r="P10" s="34">
        <f>'Hoja 4'!F11</f>
        <v>11490236.0599999</v>
      </c>
      <c r="Q10" s="11">
        <v>4</v>
      </c>
      <c r="R10" s="35" t="s">
        <v>17</v>
      </c>
      <c r="S10" s="8"/>
      <c r="T10" s="19">
        <v>1000000000</v>
      </c>
      <c r="U10" s="8"/>
      <c r="V10" s="107"/>
      <c r="W10" s="8"/>
      <c r="X10" s="133">
        <v>0</v>
      </c>
      <c r="Y10" s="8"/>
    </row>
    <row r="11" spans="1:25" ht="38.25" customHeight="1" x14ac:dyDescent="0.45">
      <c r="A11" s="11">
        <v>5</v>
      </c>
      <c r="B11" s="35" t="s">
        <v>6</v>
      </c>
      <c r="C11" s="8"/>
      <c r="D11" s="19">
        <v>2300000000</v>
      </c>
      <c r="E11" s="8"/>
      <c r="F11" s="123"/>
      <c r="G11" s="8"/>
      <c r="H11" s="19">
        <f>'Hoja 3'!F12</f>
        <v>3994550</v>
      </c>
      <c r="I11" s="11">
        <v>5</v>
      </c>
      <c r="J11" s="35" t="s">
        <v>6</v>
      </c>
      <c r="K11" s="8"/>
      <c r="L11" s="19">
        <v>2300000000</v>
      </c>
      <c r="M11" s="8"/>
      <c r="N11" s="107"/>
      <c r="O11" s="8"/>
      <c r="P11" s="34">
        <f>'Hoja 4'!F12</f>
        <v>26918514.16</v>
      </c>
      <c r="Q11" s="11">
        <v>5</v>
      </c>
      <c r="R11" s="35" t="s">
        <v>6</v>
      </c>
      <c r="S11" s="8"/>
      <c r="T11" s="19">
        <v>2300000000</v>
      </c>
      <c r="U11" s="8"/>
      <c r="V11" s="107"/>
      <c r="W11" s="8"/>
      <c r="X11" s="133">
        <v>0</v>
      </c>
      <c r="Y11" s="8"/>
    </row>
    <row r="12" spans="1:25" ht="38.25" customHeight="1" x14ac:dyDescent="0.45">
      <c r="A12" s="11">
        <v>6</v>
      </c>
      <c r="B12" s="35" t="s">
        <v>17</v>
      </c>
      <c r="C12" s="8"/>
      <c r="D12" s="19">
        <v>1000000000</v>
      </c>
      <c r="E12" s="4"/>
      <c r="F12" s="123"/>
      <c r="G12" s="8"/>
      <c r="H12" s="19">
        <f>'Hoja 3'!F13</f>
        <v>1793776</v>
      </c>
      <c r="I12" s="11">
        <v>6</v>
      </c>
      <c r="J12" s="35" t="s">
        <v>17</v>
      </c>
      <c r="K12" s="8"/>
      <c r="L12" s="19">
        <v>1000000000</v>
      </c>
      <c r="M12" s="4"/>
      <c r="N12" s="107"/>
      <c r="O12" s="4"/>
      <c r="P12" s="34">
        <f>'Hoja 4'!F13</f>
        <v>11037191.08</v>
      </c>
      <c r="Q12" s="11">
        <v>6</v>
      </c>
      <c r="R12" s="35" t="s">
        <v>17</v>
      </c>
      <c r="S12" s="8"/>
      <c r="T12" s="19">
        <v>1000000000</v>
      </c>
      <c r="U12" s="4"/>
      <c r="V12" s="107"/>
      <c r="W12" s="4"/>
      <c r="X12" s="133">
        <v>0</v>
      </c>
      <c r="Y12" s="8"/>
    </row>
    <row r="13" spans="1:25" ht="38.25" customHeight="1" x14ac:dyDescent="0.45">
      <c r="A13" s="11">
        <v>7</v>
      </c>
      <c r="B13" s="35" t="s">
        <v>27</v>
      </c>
      <c r="C13" s="8"/>
      <c r="D13" s="19">
        <v>882581089.62</v>
      </c>
      <c r="E13" s="4"/>
      <c r="F13" s="123"/>
      <c r="G13" s="8"/>
      <c r="H13" s="19">
        <f>'Hoja 3'!F14</f>
        <v>1463849</v>
      </c>
      <c r="I13" s="11">
        <v>7</v>
      </c>
      <c r="J13" s="35" t="s">
        <v>27</v>
      </c>
      <c r="K13" s="8"/>
      <c r="L13" s="19">
        <v>882581089.62</v>
      </c>
      <c r="M13" s="4"/>
      <c r="N13" s="107"/>
      <c r="O13" s="4"/>
      <c r="P13" s="34">
        <f>'Hoja 4'!F14</f>
        <v>9045937.5800000001</v>
      </c>
      <c r="Q13" s="11">
        <v>7</v>
      </c>
      <c r="R13" s="35" t="s">
        <v>27</v>
      </c>
      <c r="S13" s="8"/>
      <c r="T13" s="19">
        <v>882581089.62</v>
      </c>
      <c r="U13" s="4"/>
      <c r="V13" s="107"/>
      <c r="W13" s="4"/>
      <c r="X13" s="133">
        <v>0</v>
      </c>
      <c r="Y13" s="8"/>
    </row>
    <row r="14" spans="1:25" ht="38.25" customHeight="1" x14ac:dyDescent="0.45">
      <c r="A14" s="11">
        <v>8</v>
      </c>
      <c r="B14" s="35" t="s">
        <v>30</v>
      </c>
      <c r="C14" s="8"/>
      <c r="D14" s="19">
        <v>1200000000</v>
      </c>
      <c r="E14" s="4"/>
      <c r="F14" s="123"/>
      <c r="G14" s="8"/>
      <c r="H14" s="19">
        <f>'Hoja 3'!F15</f>
        <v>1577790</v>
      </c>
      <c r="I14" s="11">
        <v>8</v>
      </c>
      <c r="J14" s="35" t="s">
        <v>30</v>
      </c>
      <c r="K14" s="8"/>
      <c r="L14" s="19">
        <v>1200000000</v>
      </c>
      <c r="M14" s="4"/>
      <c r="N14" s="107"/>
      <c r="O14" s="4"/>
      <c r="P14" s="34">
        <f>'Hoja 4'!F15</f>
        <v>5670448.3300000001</v>
      </c>
      <c r="Q14" s="11">
        <v>8</v>
      </c>
      <c r="R14" s="35" t="s">
        <v>30</v>
      </c>
      <c r="S14" s="8"/>
      <c r="T14" s="19">
        <v>1200000000</v>
      </c>
      <c r="U14" s="4"/>
      <c r="V14" s="107"/>
      <c r="W14" s="4"/>
      <c r="X14" s="133">
        <v>0</v>
      </c>
      <c r="Y14" s="8"/>
    </row>
    <row r="15" spans="1:25" ht="38.25" customHeight="1" x14ac:dyDescent="0.45">
      <c r="A15" s="11">
        <v>9</v>
      </c>
      <c r="B15" s="35" t="s">
        <v>30</v>
      </c>
      <c r="C15" s="8"/>
      <c r="D15" s="19">
        <v>300000000</v>
      </c>
      <c r="E15" s="4"/>
      <c r="F15" s="123"/>
      <c r="G15" s="8"/>
      <c r="H15" s="19">
        <f>'Hoja 3'!F16</f>
        <v>696000</v>
      </c>
      <c r="I15" s="11">
        <v>9</v>
      </c>
      <c r="J15" s="35" t="s">
        <v>30</v>
      </c>
      <c r="K15" s="8"/>
      <c r="L15" s="19">
        <v>300000000</v>
      </c>
      <c r="M15" s="4"/>
      <c r="N15" s="107"/>
      <c r="O15" s="4"/>
      <c r="P15" s="34">
        <f>'Hoja 4'!F16</f>
        <v>4230481.99</v>
      </c>
      <c r="Q15" s="11">
        <v>9</v>
      </c>
      <c r="R15" s="35" t="s">
        <v>30</v>
      </c>
      <c r="S15" s="8"/>
      <c r="T15" s="19">
        <v>300000000</v>
      </c>
      <c r="U15" s="4"/>
      <c r="V15" s="107"/>
      <c r="W15" s="4"/>
      <c r="X15" s="133">
        <v>0</v>
      </c>
      <c r="Y15" s="8"/>
    </row>
    <row r="16" spans="1:25" ht="38.25" customHeight="1" x14ac:dyDescent="0.45">
      <c r="A16" s="11">
        <v>10</v>
      </c>
      <c r="B16" s="35" t="s">
        <v>27</v>
      </c>
      <c r="C16" s="8"/>
      <c r="D16" s="19">
        <v>700000000</v>
      </c>
      <c r="E16" s="4"/>
      <c r="F16" s="123"/>
      <c r="G16" s="8"/>
      <c r="H16" s="19">
        <f>'Hoja 3'!F17</f>
        <v>1551344</v>
      </c>
      <c r="I16" s="11">
        <v>10</v>
      </c>
      <c r="J16" s="35" t="s">
        <v>27</v>
      </c>
      <c r="K16" s="8"/>
      <c r="L16" s="19">
        <v>700000000</v>
      </c>
      <c r="M16" s="8"/>
      <c r="N16" s="107"/>
      <c r="O16" s="8"/>
      <c r="P16" s="34">
        <f>'Hoja 4'!F17</f>
        <v>9104669.75</v>
      </c>
      <c r="Q16" s="11">
        <v>10</v>
      </c>
      <c r="R16" s="35" t="s">
        <v>27</v>
      </c>
      <c r="S16" s="8"/>
      <c r="T16" s="19">
        <v>700000000</v>
      </c>
      <c r="U16" s="8"/>
      <c r="V16" s="107"/>
      <c r="W16" s="8"/>
      <c r="X16" s="133">
        <v>0</v>
      </c>
      <c r="Y16" s="8"/>
    </row>
    <row r="17" spans="1:25" ht="38.25" customHeight="1" x14ac:dyDescent="0.45">
      <c r="A17" s="11">
        <v>11</v>
      </c>
      <c r="B17" s="35" t="s">
        <v>27</v>
      </c>
      <c r="C17" s="8"/>
      <c r="D17" s="19">
        <v>1000000000</v>
      </c>
      <c r="E17" s="4"/>
      <c r="F17" s="123"/>
      <c r="G17" s="8"/>
      <c r="H17" s="19">
        <f>'Hoja 3'!F18</f>
        <v>1523284</v>
      </c>
      <c r="I17" s="11">
        <v>11</v>
      </c>
      <c r="J17" s="35" t="s">
        <v>27</v>
      </c>
      <c r="K17" s="8"/>
      <c r="L17" s="19">
        <v>1000000000</v>
      </c>
      <c r="M17" s="8"/>
      <c r="N17" s="107"/>
      <c r="O17" s="8"/>
      <c r="P17" s="34">
        <f>'Hoja 4'!F18</f>
        <v>12294909.119999999</v>
      </c>
      <c r="Q17" s="11">
        <v>11</v>
      </c>
      <c r="R17" s="35" t="s">
        <v>27</v>
      </c>
      <c r="S17" s="8"/>
      <c r="T17" s="19">
        <v>1000000000</v>
      </c>
      <c r="U17" s="8"/>
      <c r="V17" s="107"/>
      <c r="W17" s="8"/>
      <c r="X17" s="133">
        <v>0</v>
      </c>
      <c r="Y17" s="8"/>
    </row>
    <row r="18" spans="1:25" ht="38.25" customHeight="1" x14ac:dyDescent="0.45">
      <c r="A18" s="11">
        <v>12</v>
      </c>
      <c r="B18" s="35" t="s">
        <v>17</v>
      </c>
      <c r="C18" s="8"/>
      <c r="D18" s="19">
        <v>1000000000</v>
      </c>
      <c r="E18" s="4"/>
      <c r="F18" s="123"/>
      <c r="G18" s="8"/>
      <c r="H18" s="19">
        <f>'Hoja 3'!F19</f>
        <v>1616512</v>
      </c>
      <c r="I18" s="11">
        <v>12</v>
      </c>
      <c r="J18" s="35" t="s">
        <v>17</v>
      </c>
      <c r="K18" s="8"/>
      <c r="L18" s="19">
        <v>1000000000</v>
      </c>
      <c r="M18" s="8"/>
      <c r="N18" s="107"/>
      <c r="O18" s="8"/>
      <c r="P18" s="34">
        <f>'Hoja 4'!F19</f>
        <v>10014680.9699999</v>
      </c>
      <c r="Q18" s="11">
        <v>12</v>
      </c>
      <c r="R18" s="35" t="s">
        <v>17</v>
      </c>
      <c r="S18" s="8"/>
      <c r="T18" s="19">
        <v>1000000000</v>
      </c>
      <c r="U18" s="8"/>
      <c r="V18" s="107"/>
      <c r="W18" s="8"/>
      <c r="X18" s="133">
        <v>0</v>
      </c>
      <c r="Y18" s="8"/>
    </row>
    <row r="19" spans="1:25" ht="38.25" customHeight="1" x14ac:dyDescent="0.45">
      <c r="A19" s="11">
        <v>13</v>
      </c>
      <c r="B19" s="35" t="s">
        <v>17</v>
      </c>
      <c r="C19" s="8"/>
      <c r="D19" s="19">
        <v>1000000000</v>
      </c>
      <c r="E19" s="4"/>
      <c r="F19" s="123"/>
      <c r="G19" s="8"/>
      <c r="H19" s="19">
        <f>'Hoja 3'!F20</f>
        <v>1169112</v>
      </c>
      <c r="I19" s="11">
        <v>13</v>
      </c>
      <c r="J19" s="35" t="s">
        <v>17</v>
      </c>
      <c r="K19" s="8"/>
      <c r="L19" s="19">
        <v>1000000000</v>
      </c>
      <c r="M19" s="8"/>
      <c r="N19" s="107"/>
      <c r="O19" s="8"/>
      <c r="P19" s="34">
        <f>'Hoja 4'!F20</f>
        <v>10156315.359999999</v>
      </c>
      <c r="Q19" s="11">
        <v>13</v>
      </c>
      <c r="R19" s="35" t="s">
        <v>17</v>
      </c>
      <c r="S19" s="8"/>
      <c r="T19" s="19">
        <v>1000000000</v>
      </c>
      <c r="U19" s="8"/>
      <c r="V19" s="107"/>
      <c r="W19" s="8"/>
      <c r="X19" s="133">
        <v>0</v>
      </c>
      <c r="Y19" s="8"/>
    </row>
    <row r="20" spans="1:25" ht="38.25" customHeight="1" x14ac:dyDescent="0.45">
      <c r="A20" s="11">
        <v>14</v>
      </c>
      <c r="B20" s="35" t="s">
        <v>17</v>
      </c>
      <c r="C20" s="8"/>
      <c r="D20" s="19">
        <v>1000000000</v>
      </c>
      <c r="E20" s="4"/>
      <c r="F20" s="123"/>
      <c r="G20" s="8"/>
      <c r="H20" s="19">
        <f>'Hoja 3'!F21</f>
        <v>1505554</v>
      </c>
      <c r="I20" s="11">
        <v>14</v>
      </c>
      <c r="J20" s="35" t="s">
        <v>17</v>
      </c>
      <c r="K20" s="8"/>
      <c r="L20" s="19">
        <v>1000000000</v>
      </c>
      <c r="M20" s="8"/>
      <c r="N20" s="107"/>
      <c r="O20" s="8"/>
      <c r="P20" s="34">
        <f>'Hoja 4'!F21</f>
        <v>12393838.01</v>
      </c>
      <c r="Q20" s="11">
        <v>14</v>
      </c>
      <c r="R20" s="35" t="s">
        <v>17</v>
      </c>
      <c r="S20" s="8"/>
      <c r="T20" s="19">
        <v>1000000000</v>
      </c>
      <c r="U20" s="8"/>
      <c r="V20" s="107"/>
      <c r="W20" s="8"/>
      <c r="X20" s="133">
        <v>0</v>
      </c>
      <c r="Y20" s="8"/>
    </row>
    <row r="21" spans="1:25" ht="38.25" customHeight="1" x14ac:dyDescent="0.45">
      <c r="A21" s="11">
        <v>15</v>
      </c>
      <c r="B21" s="7" t="s">
        <v>9</v>
      </c>
      <c r="C21" s="8"/>
      <c r="D21" s="19">
        <v>1000000000</v>
      </c>
      <c r="E21" s="4"/>
      <c r="F21" s="123"/>
      <c r="G21" s="8"/>
      <c r="H21" s="19">
        <f>'Hoja 3'!M8</f>
        <v>12461358</v>
      </c>
      <c r="I21" s="11">
        <v>15</v>
      </c>
      <c r="J21" s="35" t="s">
        <v>9</v>
      </c>
      <c r="K21" s="8"/>
      <c r="L21" s="19">
        <v>1000000000</v>
      </c>
      <c r="M21" s="8"/>
      <c r="N21" s="107"/>
      <c r="O21" s="8"/>
      <c r="P21" s="34">
        <f>'Hoja 4'!L8</f>
        <v>10821632.419999899</v>
      </c>
      <c r="Q21" s="11">
        <v>15</v>
      </c>
      <c r="R21" s="35" t="s">
        <v>9</v>
      </c>
      <c r="S21" s="8"/>
      <c r="T21" s="19">
        <v>1000000000</v>
      </c>
      <c r="U21" s="8"/>
      <c r="V21" s="107"/>
      <c r="W21" s="8"/>
      <c r="X21" s="133">
        <v>0</v>
      </c>
      <c r="Y21" s="8"/>
    </row>
    <row r="22" spans="1:25" ht="38.25" customHeight="1" x14ac:dyDescent="0.45">
      <c r="A22" s="11">
        <v>16</v>
      </c>
      <c r="B22" s="7" t="s">
        <v>9</v>
      </c>
      <c r="C22" s="8"/>
      <c r="D22" s="19">
        <v>1000000000</v>
      </c>
      <c r="E22" s="4"/>
      <c r="F22" s="123"/>
      <c r="G22" s="8"/>
      <c r="H22" s="35" t="s">
        <v>87</v>
      </c>
      <c r="I22" s="11">
        <v>16</v>
      </c>
      <c r="J22" s="7" t="s">
        <v>9</v>
      </c>
      <c r="K22" s="8"/>
      <c r="L22" s="19">
        <v>1000000000</v>
      </c>
      <c r="M22" s="8"/>
      <c r="N22" s="107"/>
      <c r="O22" s="8"/>
      <c r="P22" s="34">
        <f>'Hoja 4'!L9</f>
        <v>19636858.210000001</v>
      </c>
      <c r="Q22" s="11">
        <v>16</v>
      </c>
      <c r="R22" s="7" t="s">
        <v>9</v>
      </c>
      <c r="S22" s="8"/>
      <c r="T22" s="19">
        <v>1000000000</v>
      </c>
      <c r="U22" s="8"/>
      <c r="V22" s="107"/>
      <c r="W22" s="8"/>
      <c r="X22" s="133">
        <v>0</v>
      </c>
      <c r="Y22" s="8"/>
    </row>
    <row r="23" spans="1:25" ht="38.25" customHeight="1" x14ac:dyDescent="0.45">
      <c r="A23" s="11">
        <v>17</v>
      </c>
      <c r="B23" s="7" t="s">
        <v>9</v>
      </c>
      <c r="C23" s="8"/>
      <c r="D23" s="19">
        <v>300000000</v>
      </c>
      <c r="E23" s="4"/>
      <c r="F23" s="123"/>
      <c r="G23" s="8"/>
      <c r="H23" s="35" t="s">
        <v>87</v>
      </c>
      <c r="I23" s="11">
        <v>17</v>
      </c>
      <c r="J23" s="7" t="s">
        <v>9</v>
      </c>
      <c r="K23" s="8"/>
      <c r="L23" s="19">
        <v>300000000</v>
      </c>
      <c r="M23" s="8"/>
      <c r="N23" s="107"/>
      <c r="O23" s="8"/>
      <c r="P23" s="34">
        <f>'Hoja 4'!L10</f>
        <v>6256250</v>
      </c>
      <c r="Q23" s="11">
        <v>17</v>
      </c>
      <c r="R23" s="7" t="s">
        <v>9</v>
      </c>
      <c r="S23" s="8"/>
      <c r="T23" s="19">
        <v>300000000</v>
      </c>
      <c r="U23" s="8"/>
      <c r="V23" s="107"/>
      <c r="W23" s="8"/>
      <c r="X23" s="133">
        <v>0</v>
      </c>
      <c r="Y23" s="8"/>
    </row>
    <row r="24" spans="1:25" ht="38.25" customHeight="1" x14ac:dyDescent="0.45">
      <c r="A24" s="11">
        <v>18</v>
      </c>
      <c r="B24" s="7" t="s">
        <v>9</v>
      </c>
      <c r="C24" s="8"/>
      <c r="D24" s="20">
        <v>299888355</v>
      </c>
      <c r="E24" s="4"/>
      <c r="F24" s="123"/>
      <c r="G24" s="8"/>
      <c r="H24" s="35" t="s">
        <v>87</v>
      </c>
      <c r="I24" s="11">
        <v>18</v>
      </c>
      <c r="J24" s="7" t="s">
        <v>9</v>
      </c>
      <c r="K24" s="8"/>
      <c r="L24" s="19">
        <v>299888355</v>
      </c>
      <c r="M24" s="8"/>
      <c r="N24" s="107"/>
      <c r="O24" s="8"/>
      <c r="P24" s="34">
        <f>'Hoja 4'!L11</f>
        <v>5972537.4400000004</v>
      </c>
      <c r="Q24" s="11">
        <v>18</v>
      </c>
      <c r="R24" s="7" t="s">
        <v>9</v>
      </c>
      <c r="S24" s="8"/>
      <c r="T24" s="19">
        <v>299888355</v>
      </c>
      <c r="U24" s="8"/>
      <c r="V24" s="107"/>
      <c r="W24" s="8"/>
      <c r="X24" s="133">
        <v>0</v>
      </c>
      <c r="Y24" s="8"/>
    </row>
    <row r="25" spans="1:25" ht="38.25" customHeight="1" x14ac:dyDescent="0.45">
      <c r="A25" s="11">
        <v>19</v>
      </c>
      <c r="B25" s="7" t="s">
        <v>9</v>
      </c>
      <c r="C25" s="8"/>
      <c r="D25" s="19">
        <v>223786059</v>
      </c>
      <c r="E25" s="4"/>
      <c r="F25" s="123"/>
      <c r="G25" s="8"/>
      <c r="H25" s="35" t="s">
        <v>87</v>
      </c>
      <c r="I25" s="11">
        <v>19</v>
      </c>
      <c r="J25" s="7" t="s">
        <v>9</v>
      </c>
      <c r="K25" s="8"/>
      <c r="L25" s="20">
        <v>223786059</v>
      </c>
      <c r="M25" s="8"/>
      <c r="N25" s="107"/>
      <c r="O25" s="8"/>
      <c r="P25" s="34">
        <f>'Hoja 4'!L12</f>
        <v>4208593.4399999902</v>
      </c>
      <c r="Q25" s="11">
        <v>19</v>
      </c>
      <c r="R25" s="7" t="s">
        <v>9</v>
      </c>
      <c r="S25" s="8"/>
      <c r="T25" s="20">
        <v>223786059</v>
      </c>
      <c r="U25" s="8"/>
      <c r="V25" s="107"/>
      <c r="W25" s="8"/>
      <c r="X25" s="133">
        <v>0</v>
      </c>
      <c r="Y25" s="8"/>
    </row>
    <row r="26" spans="1:25" ht="38.25" customHeight="1" x14ac:dyDescent="0.45">
      <c r="A26" s="11">
        <v>20</v>
      </c>
      <c r="B26" s="7" t="s">
        <v>9</v>
      </c>
      <c r="C26" s="8"/>
      <c r="D26" s="19">
        <v>500379494</v>
      </c>
      <c r="E26" s="4"/>
      <c r="F26" s="123"/>
      <c r="G26" s="8"/>
      <c r="H26" s="35" t="s">
        <v>87</v>
      </c>
      <c r="I26" s="11">
        <v>20</v>
      </c>
      <c r="J26" s="7" t="s">
        <v>9</v>
      </c>
      <c r="K26" s="8"/>
      <c r="L26" s="19">
        <v>500379494</v>
      </c>
      <c r="M26" s="80"/>
      <c r="N26" s="107"/>
      <c r="O26" s="8"/>
      <c r="P26" s="34">
        <f>'Hoja 4'!L13</f>
        <v>9899447.25</v>
      </c>
      <c r="Q26" s="11">
        <v>20</v>
      </c>
      <c r="R26" s="7" t="s">
        <v>9</v>
      </c>
      <c r="S26" s="8"/>
      <c r="T26" s="19">
        <v>500379494</v>
      </c>
      <c r="U26" s="8"/>
      <c r="V26" s="107"/>
      <c r="W26" s="8"/>
      <c r="X26" s="133">
        <v>0</v>
      </c>
      <c r="Y26" s="8"/>
    </row>
    <row r="27" spans="1:25" ht="38.25" customHeight="1" x14ac:dyDescent="0.45">
      <c r="A27" s="11">
        <v>21</v>
      </c>
      <c r="B27" s="7" t="s">
        <v>9</v>
      </c>
      <c r="C27" s="8"/>
      <c r="D27" s="19">
        <v>86788886</v>
      </c>
      <c r="E27" s="4"/>
      <c r="F27" s="123"/>
      <c r="G27" s="8"/>
      <c r="H27" s="35" t="s">
        <v>87</v>
      </c>
      <c r="I27" s="11">
        <v>21</v>
      </c>
      <c r="J27" s="7" t="s">
        <v>9</v>
      </c>
      <c r="K27" s="8"/>
      <c r="L27" s="19">
        <v>86788886</v>
      </c>
      <c r="M27" s="80"/>
      <c r="N27" s="107"/>
      <c r="O27" s="8"/>
      <c r="P27" s="34">
        <f>'Hoja 4'!L14</f>
        <v>1857811.91</v>
      </c>
      <c r="Q27" s="11">
        <v>21</v>
      </c>
      <c r="R27" s="7" t="s">
        <v>9</v>
      </c>
      <c r="S27" s="8"/>
      <c r="T27" s="19">
        <v>86788886</v>
      </c>
      <c r="U27" s="8"/>
      <c r="V27" s="107"/>
      <c r="W27" s="8"/>
      <c r="X27" s="133">
        <v>0</v>
      </c>
      <c r="Y27" s="8"/>
    </row>
    <row r="28" spans="1:25" ht="38.25" customHeight="1" x14ac:dyDescent="0.45">
      <c r="A28" s="11">
        <v>22</v>
      </c>
      <c r="B28" s="7" t="s">
        <v>9</v>
      </c>
      <c r="C28" s="8"/>
      <c r="D28" s="19">
        <v>56998668</v>
      </c>
      <c r="E28" s="4"/>
      <c r="F28" s="123"/>
      <c r="G28" s="8"/>
      <c r="H28" s="35" t="s">
        <v>87</v>
      </c>
      <c r="I28" s="11">
        <v>22</v>
      </c>
      <c r="J28" s="7" t="s">
        <v>9</v>
      </c>
      <c r="K28" s="8"/>
      <c r="L28" s="19">
        <v>56998668</v>
      </c>
      <c r="M28" s="80"/>
      <c r="N28" s="107"/>
      <c r="O28" s="8"/>
      <c r="P28" s="34">
        <f>'Hoja 4'!L15</f>
        <v>1242857.77</v>
      </c>
      <c r="Q28" s="11">
        <v>22</v>
      </c>
      <c r="R28" s="7" t="s">
        <v>9</v>
      </c>
      <c r="S28" s="8"/>
      <c r="T28" s="19">
        <v>56998668</v>
      </c>
      <c r="U28" s="8"/>
      <c r="V28" s="107"/>
      <c r="W28" s="8"/>
      <c r="X28" s="133">
        <v>0</v>
      </c>
      <c r="Y28" s="8"/>
    </row>
    <row r="29" spans="1:25" ht="38.25" customHeight="1" x14ac:dyDescent="0.45">
      <c r="A29" s="11">
        <v>23</v>
      </c>
      <c r="B29" s="7" t="s">
        <v>9</v>
      </c>
      <c r="C29" s="8"/>
      <c r="D29" s="19">
        <v>2500000000</v>
      </c>
      <c r="E29" s="8"/>
      <c r="F29" s="123"/>
      <c r="G29" s="8"/>
      <c r="H29" s="34">
        <f>'Hoja 3'!M16</f>
        <v>4951702</v>
      </c>
      <c r="I29" s="11">
        <v>23</v>
      </c>
      <c r="J29" s="7" t="s">
        <v>9</v>
      </c>
      <c r="K29" s="8"/>
      <c r="L29" s="19">
        <v>2500000000</v>
      </c>
      <c r="M29" s="8"/>
      <c r="N29" s="107"/>
      <c r="O29" s="8"/>
      <c r="P29" s="34">
        <f>'Hoja 4'!L16</f>
        <v>35967244.759999998</v>
      </c>
      <c r="Q29" s="11">
        <v>23</v>
      </c>
      <c r="R29" s="7" t="s">
        <v>9</v>
      </c>
      <c r="S29" s="8"/>
      <c r="T29" s="19">
        <v>2500000000</v>
      </c>
      <c r="U29" s="8"/>
      <c r="V29" s="107"/>
      <c r="W29" s="8"/>
      <c r="X29" s="133">
        <v>0</v>
      </c>
      <c r="Y29" s="8"/>
    </row>
    <row r="30" spans="1:25" ht="38.25" customHeight="1" x14ac:dyDescent="0.45">
      <c r="A30" s="11">
        <v>24</v>
      </c>
      <c r="B30" s="7" t="s">
        <v>9</v>
      </c>
      <c r="C30" s="8"/>
      <c r="D30" s="19">
        <v>569432472.52999997</v>
      </c>
      <c r="E30" s="8"/>
      <c r="F30" s="123"/>
      <c r="G30" s="8"/>
      <c r="H30" s="34">
        <f>'Hoja 3'!M17</f>
        <v>1125617</v>
      </c>
      <c r="I30" s="11">
        <v>24</v>
      </c>
      <c r="J30" s="7" t="s">
        <v>9</v>
      </c>
      <c r="K30" s="8"/>
      <c r="L30" s="19">
        <v>569432472.52999997</v>
      </c>
      <c r="M30" s="8"/>
      <c r="N30" s="107"/>
      <c r="O30" s="8"/>
      <c r="P30" s="34">
        <f>'Hoja 4'!L17</f>
        <v>8259683.0700000003</v>
      </c>
      <c r="Q30" s="11">
        <v>24</v>
      </c>
      <c r="R30" s="7" t="s">
        <v>9</v>
      </c>
      <c r="S30" s="8"/>
      <c r="T30" s="19">
        <v>569432472.52999997</v>
      </c>
      <c r="U30" s="8"/>
      <c r="V30" s="107"/>
      <c r="W30" s="8"/>
      <c r="X30" s="133">
        <v>0</v>
      </c>
      <c r="Y30" s="8"/>
    </row>
    <row r="31" spans="1:25" ht="38.25" customHeight="1" x14ac:dyDescent="0.45">
      <c r="A31" s="11">
        <v>25</v>
      </c>
      <c r="B31" s="7" t="s">
        <v>9</v>
      </c>
      <c r="C31" s="8"/>
      <c r="D31" s="19">
        <v>2250000000</v>
      </c>
      <c r="E31" s="8"/>
      <c r="F31" s="123"/>
      <c r="G31" s="8"/>
      <c r="H31" s="34">
        <f>'Hoja 3'!M18</f>
        <v>4464000</v>
      </c>
      <c r="I31" s="11">
        <v>25</v>
      </c>
      <c r="J31" s="7" t="s">
        <v>9</v>
      </c>
      <c r="K31" s="8"/>
      <c r="L31" s="19">
        <v>2250000000</v>
      </c>
      <c r="M31" s="4"/>
      <c r="N31" s="107"/>
      <c r="O31" s="4"/>
      <c r="P31" s="34">
        <f>'Hoja 4'!L18</f>
        <v>25767459.43</v>
      </c>
      <c r="Q31" s="11">
        <v>25</v>
      </c>
      <c r="R31" s="7" t="s">
        <v>9</v>
      </c>
      <c r="S31" s="8"/>
      <c r="T31" s="19">
        <v>2250000000</v>
      </c>
      <c r="U31" s="4"/>
      <c r="V31" s="107"/>
      <c r="W31" s="4"/>
      <c r="X31" s="133">
        <v>0</v>
      </c>
      <c r="Y31" s="8"/>
    </row>
    <row r="32" spans="1:25" ht="38.25" customHeight="1" x14ac:dyDescent="0.45">
      <c r="A32" s="11">
        <v>26</v>
      </c>
      <c r="B32" s="7" t="s">
        <v>9</v>
      </c>
      <c r="C32" s="8"/>
      <c r="D32" s="19">
        <v>700000000</v>
      </c>
      <c r="E32" s="8"/>
      <c r="F32" s="123"/>
      <c r="G32" s="8"/>
      <c r="H32" s="34">
        <f>'Hoja 3'!M19</f>
        <v>1388800</v>
      </c>
      <c r="I32" s="11">
        <v>26</v>
      </c>
      <c r="J32" s="7" t="s">
        <v>9</v>
      </c>
      <c r="K32" s="8"/>
      <c r="L32" s="19">
        <v>700000000</v>
      </c>
      <c r="M32" s="4"/>
      <c r="N32" s="107"/>
      <c r="O32" s="4"/>
      <c r="P32" s="34">
        <f>'Hoja 4'!L19</f>
        <v>8245505.3499999996</v>
      </c>
      <c r="Q32" s="11">
        <v>26</v>
      </c>
      <c r="R32" s="7" t="s">
        <v>9</v>
      </c>
      <c r="S32" s="8"/>
      <c r="T32" s="19">
        <v>700000000</v>
      </c>
      <c r="U32" s="4"/>
      <c r="V32" s="107"/>
      <c r="W32" s="4"/>
      <c r="X32" s="133">
        <v>0</v>
      </c>
      <c r="Y32" s="8"/>
    </row>
    <row r="33" spans="1:25" ht="38.25" customHeight="1" x14ac:dyDescent="0.45">
      <c r="A33" s="11">
        <v>27</v>
      </c>
      <c r="B33" s="35" t="s">
        <v>39</v>
      </c>
      <c r="C33" s="8"/>
      <c r="D33" s="19">
        <v>600000000</v>
      </c>
      <c r="E33" s="8"/>
      <c r="F33" s="122" t="s">
        <v>86</v>
      </c>
      <c r="G33" s="8"/>
      <c r="H33" s="19">
        <f>'Hoja 3'!F22</f>
        <v>163636363.59999999</v>
      </c>
      <c r="I33" s="11">
        <v>27</v>
      </c>
      <c r="J33" s="7" t="s">
        <v>39</v>
      </c>
      <c r="K33" s="8"/>
      <c r="L33" s="19">
        <v>600000000</v>
      </c>
      <c r="M33" s="4"/>
      <c r="N33" s="107"/>
      <c r="O33" s="4"/>
      <c r="P33" s="34">
        <f>'Hoja 4'!F22</f>
        <v>1196840.9099999999</v>
      </c>
      <c r="Q33" s="11">
        <v>27</v>
      </c>
      <c r="R33" s="7" t="s">
        <v>39</v>
      </c>
      <c r="S33" s="8"/>
      <c r="T33" s="19">
        <v>600000000</v>
      </c>
      <c r="U33" s="4"/>
      <c r="V33" s="107"/>
      <c r="W33" s="4"/>
      <c r="X33" s="133">
        <v>0</v>
      </c>
      <c r="Y33" s="8"/>
    </row>
    <row r="34" spans="1:25" ht="38.25" customHeight="1" x14ac:dyDescent="0.45">
      <c r="A34" s="11">
        <v>28</v>
      </c>
      <c r="B34" s="7" t="s">
        <v>51</v>
      </c>
      <c r="C34" s="8"/>
      <c r="D34" s="19">
        <v>800000000</v>
      </c>
      <c r="E34" s="8"/>
      <c r="F34" s="123"/>
      <c r="G34" s="8"/>
      <c r="H34" s="19">
        <f>'Hoja 3'!F23</f>
        <v>266666664</v>
      </c>
      <c r="I34" s="81">
        <v>28</v>
      </c>
      <c r="J34" s="82" t="s">
        <v>51</v>
      </c>
      <c r="K34" s="8"/>
      <c r="L34" s="19">
        <v>800000000</v>
      </c>
      <c r="M34" s="4"/>
      <c r="N34" s="107"/>
      <c r="O34" s="4"/>
      <c r="P34" s="34">
        <f>'Hoja 4'!F23</f>
        <v>3491324.52</v>
      </c>
      <c r="Q34" s="81">
        <v>28</v>
      </c>
      <c r="R34" s="82" t="s">
        <v>51</v>
      </c>
      <c r="S34" s="8"/>
      <c r="T34" s="19">
        <v>800000000</v>
      </c>
      <c r="U34" s="4"/>
      <c r="V34" s="107"/>
      <c r="W34" s="4"/>
      <c r="X34" s="133">
        <v>0</v>
      </c>
      <c r="Y34" s="8"/>
    </row>
    <row r="35" spans="1:25" ht="38.25" customHeight="1" x14ac:dyDescent="0.45">
      <c r="A35" s="11">
        <v>29</v>
      </c>
      <c r="B35" s="7" t="s">
        <v>52</v>
      </c>
      <c r="C35" s="8"/>
      <c r="D35" s="19">
        <v>200000000</v>
      </c>
      <c r="E35" s="8"/>
      <c r="F35" s="123"/>
      <c r="G35" s="8"/>
      <c r="H35" s="19">
        <f>'Hoja 3'!F24</f>
        <v>66666666.659999996</v>
      </c>
      <c r="I35" s="11">
        <v>29</v>
      </c>
      <c r="J35" s="7" t="s">
        <v>52</v>
      </c>
      <c r="K35" s="8"/>
      <c r="L35" s="19">
        <v>200000000</v>
      </c>
      <c r="M35" s="4"/>
      <c r="N35" s="107"/>
      <c r="O35" s="4"/>
      <c r="P35" s="34">
        <f>'Hoja 4'!F24</f>
        <v>882536.97</v>
      </c>
      <c r="Q35" s="11">
        <v>29</v>
      </c>
      <c r="R35" s="7" t="s">
        <v>52</v>
      </c>
      <c r="S35" s="8"/>
      <c r="T35" s="19">
        <v>200000000</v>
      </c>
      <c r="U35" s="4"/>
      <c r="V35" s="107"/>
      <c r="W35" s="4"/>
      <c r="X35" s="133">
        <v>0</v>
      </c>
      <c r="Y35" s="8"/>
    </row>
    <row r="36" spans="1:25" ht="38.25" customHeight="1" x14ac:dyDescent="0.45">
      <c r="A36" s="11">
        <v>30</v>
      </c>
      <c r="B36" s="7" t="s">
        <v>51</v>
      </c>
      <c r="C36" s="8"/>
      <c r="D36" s="19">
        <v>200000000</v>
      </c>
      <c r="E36" s="8"/>
      <c r="F36" s="123"/>
      <c r="G36" s="8"/>
      <c r="H36" s="19">
        <f>'Hoja 3'!F25</f>
        <v>99999999</v>
      </c>
      <c r="I36" s="11">
        <v>30</v>
      </c>
      <c r="J36" s="7" t="s">
        <v>51</v>
      </c>
      <c r="K36" s="8"/>
      <c r="L36" s="19">
        <v>200000000</v>
      </c>
      <c r="M36" s="4"/>
      <c r="N36" s="107"/>
      <c r="O36" s="4"/>
      <c r="P36" s="34">
        <f>'Hoja 4'!F25</f>
        <v>2676705.5699999998</v>
      </c>
      <c r="Q36" s="11">
        <v>30</v>
      </c>
      <c r="R36" s="7" t="s">
        <v>51</v>
      </c>
      <c r="S36" s="8"/>
      <c r="T36" s="19">
        <v>200000000</v>
      </c>
      <c r="U36" s="4"/>
      <c r="V36" s="107"/>
      <c r="W36" s="4"/>
      <c r="X36" s="133">
        <v>0</v>
      </c>
      <c r="Y36" s="8"/>
    </row>
    <row r="37" spans="1:25" ht="38.25" customHeight="1" x14ac:dyDescent="0.45">
      <c r="A37" s="11">
        <v>31</v>
      </c>
      <c r="B37" s="7" t="s">
        <v>42</v>
      </c>
      <c r="C37" s="8"/>
      <c r="D37" s="19">
        <v>200000000</v>
      </c>
      <c r="E37" s="8"/>
      <c r="F37" s="123"/>
      <c r="G37" s="8"/>
      <c r="H37" s="19">
        <f>'Hoja 3'!F26</f>
        <v>99999999.989999995</v>
      </c>
      <c r="I37" s="11">
        <v>31</v>
      </c>
      <c r="J37" s="7" t="s">
        <v>42</v>
      </c>
      <c r="K37" s="8"/>
      <c r="L37" s="82">
        <v>200000000</v>
      </c>
      <c r="M37" s="4"/>
      <c r="N37" s="107"/>
      <c r="O37" s="4"/>
      <c r="P37" s="34">
        <f>'Hoja 4'!F26</f>
        <v>2270858.61</v>
      </c>
      <c r="Q37" s="11">
        <v>31</v>
      </c>
      <c r="R37" s="7" t="s">
        <v>42</v>
      </c>
      <c r="S37" s="8"/>
      <c r="T37" s="19">
        <v>200000000</v>
      </c>
      <c r="U37" s="4"/>
      <c r="V37" s="107"/>
      <c r="W37" s="4"/>
      <c r="X37" s="133">
        <v>0</v>
      </c>
      <c r="Y37" s="8"/>
    </row>
    <row r="38" spans="1:25" ht="14.25" x14ac:dyDescent="0.45">
      <c r="A38" s="126" t="s">
        <v>88</v>
      </c>
      <c r="B38" s="107"/>
      <c r="C38" s="107"/>
      <c r="D38" s="107"/>
      <c r="E38" s="107"/>
      <c r="F38" s="107"/>
      <c r="G38" s="4"/>
      <c r="H38" s="125">
        <f>SUM(H7:H32)</f>
        <v>62867873</v>
      </c>
      <c r="I38" s="126" t="s">
        <v>89</v>
      </c>
      <c r="J38" s="107"/>
      <c r="K38" s="107"/>
      <c r="L38" s="107"/>
      <c r="M38" s="107"/>
      <c r="N38" s="107"/>
      <c r="O38" s="8"/>
      <c r="P38" s="126"/>
      <c r="Q38" s="129"/>
      <c r="R38" s="126" t="s">
        <v>90</v>
      </c>
      <c r="S38" s="107"/>
      <c r="T38" s="107"/>
      <c r="U38" s="107"/>
      <c r="V38" s="107"/>
      <c r="W38" s="107"/>
      <c r="X38" s="126">
        <v>0</v>
      </c>
      <c r="Y38" s="8"/>
    </row>
    <row r="39" spans="1:25" ht="14.25" x14ac:dyDescent="0.45">
      <c r="A39" s="107"/>
      <c r="B39" s="107"/>
      <c r="C39" s="107"/>
      <c r="D39" s="107"/>
      <c r="E39" s="107"/>
      <c r="F39" s="107"/>
      <c r="G39" s="4"/>
      <c r="H39" s="107"/>
      <c r="I39" s="107"/>
      <c r="J39" s="107"/>
      <c r="K39" s="107"/>
      <c r="L39" s="107"/>
      <c r="M39" s="107"/>
      <c r="N39" s="107"/>
      <c r="O39" s="8"/>
      <c r="P39" s="107"/>
      <c r="Q39" s="107"/>
      <c r="R39" s="107"/>
      <c r="S39" s="107"/>
      <c r="T39" s="107"/>
      <c r="U39" s="107"/>
      <c r="V39" s="107"/>
      <c r="W39" s="107"/>
      <c r="X39" s="107"/>
      <c r="Y39" s="8"/>
    </row>
    <row r="40" spans="1:25" x14ac:dyDescent="0.5">
      <c r="A40" s="8"/>
      <c r="B40" s="8"/>
      <c r="C40" s="8"/>
      <c r="D40" s="8"/>
      <c r="E40" s="8"/>
      <c r="F40" s="8"/>
      <c r="G40" s="8"/>
      <c r="H40" s="8"/>
      <c r="I40" s="83"/>
      <c r="J40" s="8"/>
      <c r="K40" s="8"/>
      <c r="L40" s="8"/>
      <c r="M40" s="8"/>
      <c r="N40" s="80"/>
      <c r="O40" s="8"/>
      <c r="P40" s="80"/>
      <c r="Q40" s="84"/>
      <c r="R40" s="8"/>
      <c r="S40" s="8"/>
      <c r="T40" s="8"/>
      <c r="U40" s="8"/>
      <c r="V40" s="80"/>
      <c r="W40" s="8"/>
      <c r="X40" s="85"/>
      <c r="Y40" s="8"/>
    </row>
    <row r="41" spans="1:25" ht="15.4" x14ac:dyDescent="0.45">
      <c r="A41" s="126" t="s">
        <v>91</v>
      </c>
      <c r="B41" s="107"/>
      <c r="C41" s="107"/>
      <c r="D41" s="107"/>
      <c r="E41" s="107"/>
      <c r="F41" s="107"/>
      <c r="G41" s="8"/>
      <c r="H41" s="125">
        <f>SUM(H33:H37)</f>
        <v>696969693.25</v>
      </c>
      <c r="I41" s="126" t="s">
        <v>92</v>
      </c>
      <c r="J41" s="107"/>
      <c r="K41" s="107"/>
      <c r="L41" s="107"/>
      <c r="M41" s="107"/>
      <c r="N41" s="107"/>
      <c r="O41" s="8"/>
      <c r="P41" s="125">
        <f>SUM(P7:P37)</f>
        <v>385262158.73999959</v>
      </c>
      <c r="Q41" s="86"/>
      <c r="R41" s="126" t="s">
        <v>93</v>
      </c>
      <c r="S41" s="107"/>
      <c r="T41" s="107"/>
      <c r="U41" s="107"/>
      <c r="V41" s="107"/>
      <c r="W41" s="107"/>
      <c r="X41" s="126">
        <v>0</v>
      </c>
      <c r="Y41" s="8"/>
    </row>
    <row r="42" spans="1:25" ht="15.4" x14ac:dyDescent="0.45">
      <c r="A42" s="107"/>
      <c r="B42" s="107"/>
      <c r="C42" s="107"/>
      <c r="D42" s="107"/>
      <c r="E42" s="107"/>
      <c r="F42" s="107"/>
      <c r="G42" s="8"/>
      <c r="H42" s="107"/>
      <c r="I42" s="107"/>
      <c r="J42" s="107"/>
      <c r="K42" s="107"/>
      <c r="L42" s="107"/>
      <c r="M42" s="107"/>
      <c r="N42" s="107"/>
      <c r="O42" s="8"/>
      <c r="P42" s="107"/>
      <c r="Q42" s="86"/>
      <c r="R42" s="107"/>
      <c r="S42" s="107"/>
      <c r="T42" s="107"/>
      <c r="U42" s="107"/>
      <c r="V42" s="107"/>
      <c r="W42" s="107"/>
      <c r="X42" s="107"/>
      <c r="Y42" s="8"/>
    </row>
    <row r="43" spans="1:25" x14ac:dyDescent="0.5">
      <c r="A43" s="8"/>
      <c r="B43" s="8"/>
      <c r="C43" s="8"/>
      <c r="D43" s="8"/>
      <c r="E43" s="8"/>
      <c r="F43" s="8"/>
      <c r="G43" s="8"/>
      <c r="H43" s="8"/>
      <c r="I43" s="83"/>
      <c r="J43" s="8"/>
      <c r="K43" s="8"/>
      <c r="L43" s="8"/>
      <c r="M43" s="8"/>
      <c r="N43" s="80"/>
      <c r="O43" s="8"/>
      <c r="P43" s="80"/>
      <c r="Q43" s="84"/>
      <c r="R43" s="8"/>
      <c r="S43" s="8"/>
      <c r="T43" s="8"/>
      <c r="U43" s="8"/>
      <c r="V43" s="80"/>
      <c r="W43" s="8"/>
      <c r="X43" s="8"/>
      <c r="Y43" s="8"/>
    </row>
    <row r="44" spans="1:25" ht="15.4" x14ac:dyDescent="0.45">
      <c r="A44" s="87"/>
      <c r="B44" s="126" t="s">
        <v>94</v>
      </c>
      <c r="C44" s="107"/>
      <c r="D44" s="107"/>
      <c r="E44" s="107"/>
      <c r="F44" s="107"/>
      <c r="G44" s="107"/>
      <c r="H44" s="125">
        <f>H41+H38</f>
        <v>759837566.25</v>
      </c>
      <c r="I44" s="126" t="s">
        <v>95</v>
      </c>
      <c r="J44" s="107"/>
      <c r="K44" s="107"/>
      <c r="L44" s="107"/>
      <c r="M44" s="107"/>
      <c r="N44" s="107"/>
      <c r="O44" s="8"/>
      <c r="P44" s="125">
        <f>P38+P41</f>
        <v>385262158.73999959</v>
      </c>
      <c r="Q44" s="84"/>
      <c r="R44" s="126" t="s">
        <v>95</v>
      </c>
      <c r="S44" s="107"/>
      <c r="T44" s="107"/>
      <c r="U44" s="107"/>
      <c r="V44" s="107"/>
      <c r="W44" s="107"/>
      <c r="X44" s="126">
        <f>X41+X38</f>
        <v>0</v>
      </c>
      <c r="Y44" s="8"/>
    </row>
    <row r="45" spans="1:25" ht="15.4" x14ac:dyDescent="0.45">
      <c r="A45" s="87"/>
      <c r="B45" s="107"/>
      <c r="C45" s="107"/>
      <c r="D45" s="107"/>
      <c r="E45" s="107"/>
      <c r="F45" s="107"/>
      <c r="G45" s="107"/>
      <c r="H45" s="107"/>
      <c r="I45" s="107"/>
      <c r="J45" s="107"/>
      <c r="K45" s="107"/>
      <c r="L45" s="107"/>
      <c r="M45" s="107"/>
      <c r="N45" s="107"/>
      <c r="O45" s="8"/>
      <c r="P45" s="107"/>
      <c r="Q45" s="84"/>
      <c r="R45" s="107"/>
      <c r="S45" s="107"/>
      <c r="T45" s="107"/>
      <c r="U45" s="107"/>
      <c r="V45" s="107"/>
      <c r="W45" s="107"/>
      <c r="X45" s="107"/>
      <c r="Y45" s="8"/>
    </row>
    <row r="46" spans="1:25" ht="14.25" x14ac:dyDescent="0.45">
      <c r="A46" s="8"/>
      <c r="B46" s="8"/>
      <c r="C46" s="8"/>
      <c r="D46" s="8"/>
      <c r="E46" s="8"/>
      <c r="F46" s="8"/>
      <c r="G46" s="8"/>
      <c r="H46" s="8"/>
      <c r="I46" s="8"/>
      <c r="J46" s="8"/>
      <c r="K46" s="8"/>
      <c r="L46" s="8"/>
      <c r="M46" s="8"/>
      <c r="N46" s="80"/>
      <c r="O46" s="8"/>
      <c r="P46" s="80"/>
      <c r="Q46" s="8"/>
      <c r="R46" s="8"/>
      <c r="S46" s="8"/>
      <c r="T46" s="8"/>
      <c r="U46" s="8"/>
      <c r="V46" s="80"/>
      <c r="W46" s="4"/>
      <c r="X46" s="8"/>
      <c r="Y46" s="8"/>
    </row>
    <row r="47" spans="1:25" ht="14.25" x14ac:dyDescent="0.45">
      <c r="A47" s="127" t="s">
        <v>96</v>
      </c>
      <c r="B47" s="107"/>
      <c r="C47" s="107"/>
      <c r="D47" s="107"/>
      <c r="E47" s="107"/>
      <c r="F47" s="107"/>
      <c r="G47" s="107"/>
      <c r="H47" s="107"/>
      <c r="I47" s="107"/>
      <c r="J47" s="107"/>
      <c r="K47" s="107"/>
      <c r="L47" s="107"/>
      <c r="M47" s="107"/>
      <c r="N47" s="107"/>
      <c r="O47" s="107"/>
      <c r="P47" s="107"/>
      <c r="Q47" s="107"/>
      <c r="R47" s="107"/>
      <c r="S47" s="107"/>
      <c r="T47" s="107"/>
      <c r="U47" s="107"/>
      <c r="V47" s="107"/>
      <c r="W47" s="107"/>
      <c r="X47" s="128">
        <f>X44+P44</f>
        <v>385262158.73999959</v>
      </c>
      <c r="Y47" s="8"/>
    </row>
    <row r="48" spans="1:25" ht="14.25" x14ac:dyDescent="0.45">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8"/>
    </row>
    <row r="49" spans="1:25" ht="14.25" x14ac:dyDescent="0.45">
      <c r="A49" s="116" t="s">
        <v>53</v>
      </c>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8"/>
    </row>
    <row r="50" spans="1:25" ht="12.75" x14ac:dyDescent="0.35">
      <c r="A50" s="116" t="s">
        <v>54</v>
      </c>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row>
  </sheetData>
  <mergeCells count="34">
    <mergeCell ref="A47:W48"/>
    <mergeCell ref="X47:X48"/>
    <mergeCell ref="A49:X49"/>
    <mergeCell ref="A50:Y50"/>
    <mergeCell ref="A38:F39"/>
    <mergeCell ref="I38:N39"/>
    <mergeCell ref="Q38:Q39"/>
    <mergeCell ref="R38:W39"/>
    <mergeCell ref="X38:X39"/>
    <mergeCell ref="A41:F42"/>
    <mergeCell ref="I41:N42"/>
    <mergeCell ref="P38:P39"/>
    <mergeCell ref="P41:P42"/>
    <mergeCell ref="P44:P45"/>
    <mergeCell ref="R41:W42"/>
    <mergeCell ref="X41:X42"/>
    <mergeCell ref="R44:W45"/>
    <mergeCell ref="X44:X45"/>
    <mergeCell ref="H38:H39"/>
    <mergeCell ref="H41:H42"/>
    <mergeCell ref="B44:G45"/>
    <mergeCell ref="H44:H45"/>
    <mergeCell ref="I44:N45"/>
    <mergeCell ref="Q5:Q6"/>
    <mergeCell ref="N7:N37"/>
    <mergeCell ref="F7:F32"/>
    <mergeCell ref="F33:F37"/>
    <mergeCell ref="A1:H4"/>
    <mergeCell ref="I1:X4"/>
    <mergeCell ref="I5:I6"/>
    <mergeCell ref="A6:H6"/>
    <mergeCell ref="J6:P6"/>
    <mergeCell ref="R6:X6"/>
    <mergeCell ref="V7:V37"/>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9"/>
  <sheetViews>
    <sheetView showGridLines="0" zoomScale="90" zoomScaleNormal="90" workbookViewId="0">
      <selection activeCell="D8" sqref="D8"/>
    </sheetView>
  </sheetViews>
  <sheetFormatPr baseColWidth="10" defaultColWidth="14.3984375" defaultRowHeight="15.75" customHeight="1" x14ac:dyDescent="0.35"/>
  <cols>
    <col min="4" max="4" width="18.53125" customWidth="1"/>
    <col min="6" max="6" width="56.53125" customWidth="1"/>
    <col min="8" max="8" width="35" customWidth="1"/>
    <col min="9" max="9" width="16.3984375" customWidth="1"/>
    <col min="12" max="12" width="16.86328125" customWidth="1"/>
    <col min="14" max="14" width="33.1328125" customWidth="1"/>
    <col min="17" max="17" width="48.53125" customWidth="1"/>
    <col min="18" max="18" width="21.73046875" customWidth="1"/>
    <col min="19" max="19" width="21.53125" customWidth="1"/>
  </cols>
  <sheetData>
    <row r="1" spans="1:19" ht="12.75" x14ac:dyDescent="0.35">
      <c r="A1" s="107"/>
      <c r="B1" s="107"/>
      <c r="C1" s="107"/>
      <c r="D1" s="107"/>
      <c r="E1" s="107"/>
      <c r="F1" s="107"/>
      <c r="G1" s="130" t="s">
        <v>156</v>
      </c>
      <c r="H1" s="107"/>
      <c r="I1" s="107"/>
      <c r="J1" s="107"/>
      <c r="K1" s="107"/>
      <c r="L1" s="107"/>
      <c r="M1" s="107"/>
      <c r="N1" s="107"/>
      <c r="O1" s="107"/>
      <c r="P1" s="107"/>
      <c r="Q1" s="107"/>
      <c r="R1" s="107"/>
      <c r="S1" s="107"/>
    </row>
    <row r="2" spans="1:19" ht="15.75" customHeight="1" x14ac:dyDescent="0.35">
      <c r="A2" s="107"/>
      <c r="B2" s="107"/>
      <c r="C2" s="107"/>
      <c r="D2" s="107"/>
      <c r="E2" s="107"/>
      <c r="F2" s="107"/>
      <c r="G2" s="107"/>
      <c r="H2" s="107"/>
      <c r="I2" s="107"/>
      <c r="J2" s="107"/>
      <c r="K2" s="107"/>
      <c r="L2" s="107"/>
      <c r="M2" s="107"/>
      <c r="N2" s="107"/>
      <c r="O2" s="107"/>
      <c r="P2" s="107"/>
      <c r="Q2" s="107"/>
      <c r="R2" s="107"/>
      <c r="S2" s="107"/>
    </row>
    <row r="3" spans="1:19" ht="15.75" customHeight="1" x14ac:dyDescent="0.35">
      <c r="A3" s="107"/>
      <c r="B3" s="107"/>
      <c r="C3" s="107"/>
      <c r="D3" s="107"/>
      <c r="E3" s="107"/>
      <c r="F3" s="107"/>
      <c r="G3" s="107"/>
      <c r="H3" s="107"/>
      <c r="I3" s="107"/>
      <c r="J3" s="107"/>
      <c r="K3" s="107"/>
      <c r="L3" s="107"/>
      <c r="M3" s="107"/>
      <c r="N3" s="107"/>
      <c r="O3" s="107"/>
      <c r="P3" s="107"/>
      <c r="Q3" s="107"/>
      <c r="R3" s="107"/>
      <c r="S3" s="107"/>
    </row>
    <row r="4" spans="1:19" ht="15.75" customHeight="1" x14ac:dyDescent="0.35">
      <c r="A4" s="107"/>
      <c r="B4" s="107"/>
      <c r="C4" s="107"/>
      <c r="D4" s="107"/>
      <c r="E4" s="107"/>
      <c r="F4" s="107"/>
      <c r="G4" s="107"/>
      <c r="H4" s="107"/>
      <c r="I4" s="107"/>
      <c r="J4" s="107"/>
      <c r="K4" s="107"/>
      <c r="L4" s="107"/>
      <c r="M4" s="107"/>
      <c r="N4" s="107"/>
      <c r="O4" s="107"/>
      <c r="P4" s="107"/>
      <c r="Q4" s="107"/>
      <c r="R4" s="107"/>
      <c r="S4" s="107"/>
    </row>
    <row r="5" spans="1:19" ht="15.75" customHeight="1" x14ac:dyDescent="0.35">
      <c r="A5" s="107"/>
      <c r="B5" s="107"/>
      <c r="C5" s="107"/>
      <c r="D5" s="107"/>
      <c r="E5" s="107"/>
      <c r="F5" s="107"/>
      <c r="G5" s="107"/>
      <c r="H5" s="107"/>
      <c r="I5" s="107"/>
      <c r="J5" s="107"/>
      <c r="K5" s="107"/>
      <c r="L5" s="107"/>
      <c r="M5" s="107"/>
      <c r="N5" s="107"/>
      <c r="O5" s="107"/>
      <c r="P5" s="107"/>
      <c r="Q5" s="107"/>
      <c r="R5" s="107"/>
      <c r="S5" s="107"/>
    </row>
    <row r="6" spans="1:19" ht="15.75" customHeight="1" x14ac:dyDescent="0.35">
      <c r="A6" s="107"/>
      <c r="B6" s="107"/>
      <c r="C6" s="107"/>
      <c r="D6" s="107"/>
      <c r="E6" s="107"/>
      <c r="F6" s="107"/>
      <c r="G6" s="107"/>
      <c r="H6" s="107"/>
      <c r="I6" s="107"/>
      <c r="J6" s="107"/>
      <c r="K6" s="107"/>
      <c r="L6" s="107"/>
      <c r="M6" s="107"/>
      <c r="N6" s="107"/>
      <c r="O6" s="107"/>
      <c r="P6" s="107"/>
      <c r="Q6" s="107"/>
      <c r="R6" s="107"/>
      <c r="S6" s="107"/>
    </row>
    <row r="7" spans="1:19" ht="15.75" customHeight="1" x14ac:dyDescent="0.35">
      <c r="A7" s="107"/>
      <c r="B7" s="107"/>
      <c r="C7" s="107"/>
      <c r="D7" s="107"/>
      <c r="E7" s="107"/>
      <c r="F7" s="107"/>
      <c r="G7" s="107"/>
      <c r="H7" s="107"/>
      <c r="I7" s="107"/>
      <c r="J7" s="107"/>
      <c r="K7" s="107"/>
      <c r="L7" s="107"/>
      <c r="M7" s="107"/>
      <c r="N7" s="107"/>
      <c r="O7" s="107"/>
      <c r="P7" s="107"/>
      <c r="Q7" s="107"/>
      <c r="R7" s="107"/>
      <c r="S7" s="107"/>
    </row>
    <row r="8" spans="1:19" ht="23.25" x14ac:dyDescent="0.35">
      <c r="A8" s="88" t="s">
        <v>97</v>
      </c>
      <c r="B8" s="88" t="s">
        <v>98</v>
      </c>
      <c r="C8" s="88" t="s">
        <v>99</v>
      </c>
      <c r="D8" s="88" t="s">
        <v>100</v>
      </c>
      <c r="E8" s="88" t="s">
        <v>101</v>
      </c>
      <c r="F8" s="88" t="s">
        <v>102</v>
      </c>
      <c r="G8" s="88" t="s">
        <v>103</v>
      </c>
      <c r="H8" s="88" t="s">
        <v>104</v>
      </c>
      <c r="I8" s="88" t="s">
        <v>105</v>
      </c>
      <c r="J8" s="88" t="s">
        <v>106</v>
      </c>
      <c r="K8" s="88" t="s">
        <v>107</v>
      </c>
      <c r="L8" s="88" t="s">
        <v>108</v>
      </c>
      <c r="M8" s="88" t="s">
        <v>109</v>
      </c>
      <c r="N8" s="88" t="s">
        <v>110</v>
      </c>
      <c r="O8" s="88" t="s">
        <v>111</v>
      </c>
      <c r="P8" s="88" t="s">
        <v>112</v>
      </c>
      <c r="Q8" s="88" t="s">
        <v>113</v>
      </c>
      <c r="R8" s="88" t="s">
        <v>114</v>
      </c>
      <c r="S8" s="88" t="s">
        <v>115</v>
      </c>
    </row>
    <row r="9" spans="1:19" ht="81.400000000000006" x14ac:dyDescent="0.35">
      <c r="A9" s="89" t="s">
        <v>116</v>
      </c>
      <c r="B9" s="90">
        <v>43842</v>
      </c>
      <c r="C9" s="91" t="s">
        <v>117</v>
      </c>
      <c r="D9" s="91" t="s">
        <v>118</v>
      </c>
      <c r="E9" s="91" t="s">
        <v>119</v>
      </c>
      <c r="F9" s="91" t="s">
        <v>120</v>
      </c>
      <c r="G9" s="91" t="s">
        <v>69</v>
      </c>
      <c r="H9" s="91" t="s">
        <v>121</v>
      </c>
      <c r="I9" s="90">
        <v>44120</v>
      </c>
      <c r="J9" s="92">
        <v>238393008</v>
      </c>
      <c r="K9" s="91" t="s">
        <v>122</v>
      </c>
      <c r="L9" s="91" t="s">
        <v>123</v>
      </c>
      <c r="M9" s="93"/>
      <c r="N9" s="91" t="s">
        <v>124</v>
      </c>
      <c r="O9" s="94">
        <v>0</v>
      </c>
      <c r="P9" s="94">
        <v>0.21199999999999999</v>
      </c>
      <c r="Q9" s="91" t="s">
        <v>125</v>
      </c>
      <c r="R9" s="91" t="s">
        <v>126</v>
      </c>
      <c r="S9" s="93"/>
    </row>
    <row r="10" spans="1:19" ht="138" customHeight="1" x14ac:dyDescent="0.35">
      <c r="A10" s="89" t="s">
        <v>127</v>
      </c>
      <c r="B10" s="90">
        <v>44215</v>
      </c>
      <c r="C10" s="91" t="s">
        <v>117</v>
      </c>
      <c r="D10" s="91" t="s">
        <v>118</v>
      </c>
      <c r="E10" s="91" t="s">
        <v>128</v>
      </c>
      <c r="F10" s="91" t="s">
        <v>129</v>
      </c>
      <c r="G10" s="91" t="s">
        <v>130</v>
      </c>
      <c r="H10" s="91" t="s">
        <v>131</v>
      </c>
      <c r="I10" s="90">
        <v>44211</v>
      </c>
      <c r="J10" s="92">
        <v>1200000000</v>
      </c>
      <c r="K10" s="91" t="s">
        <v>132</v>
      </c>
      <c r="L10" s="91" t="s">
        <v>133</v>
      </c>
      <c r="M10" s="93"/>
      <c r="N10" s="91" t="s">
        <v>134</v>
      </c>
      <c r="O10" s="94">
        <v>0</v>
      </c>
      <c r="P10" s="94">
        <v>2.8000000000000001E-2</v>
      </c>
      <c r="Q10" s="91" t="s">
        <v>135</v>
      </c>
      <c r="R10" s="91" t="s">
        <v>126</v>
      </c>
      <c r="S10" s="93"/>
    </row>
    <row r="11" spans="1:19" ht="45.75" customHeight="1" x14ac:dyDescent="0.35">
      <c r="A11" s="89" t="s">
        <v>136</v>
      </c>
      <c r="B11" s="90">
        <v>44198</v>
      </c>
      <c r="C11" s="91" t="s">
        <v>137</v>
      </c>
      <c r="D11" s="91" t="s">
        <v>118</v>
      </c>
      <c r="E11" s="91" t="s">
        <v>138</v>
      </c>
      <c r="F11" s="91" t="s">
        <v>139</v>
      </c>
      <c r="G11" s="91" t="s">
        <v>63</v>
      </c>
      <c r="H11" s="91" t="s">
        <v>140</v>
      </c>
      <c r="I11" s="90">
        <v>44221</v>
      </c>
      <c r="J11" s="92">
        <v>100000000</v>
      </c>
      <c r="K11" s="91" t="s">
        <v>141</v>
      </c>
      <c r="L11" s="91" t="s">
        <v>142</v>
      </c>
      <c r="M11" s="93"/>
      <c r="N11" s="91" t="s">
        <v>143</v>
      </c>
      <c r="O11" s="94">
        <v>0</v>
      </c>
      <c r="P11" s="94">
        <v>0</v>
      </c>
      <c r="Q11" s="91" t="s">
        <v>144</v>
      </c>
      <c r="R11" s="91" t="s">
        <v>145</v>
      </c>
      <c r="S11" s="93"/>
    </row>
    <row r="12" spans="1:19" ht="81.400000000000006" x14ac:dyDescent="0.35">
      <c r="A12" s="89" t="s">
        <v>146</v>
      </c>
      <c r="B12" s="90">
        <v>44236</v>
      </c>
      <c r="C12" s="91" t="s">
        <v>117</v>
      </c>
      <c r="D12" s="91" t="s">
        <v>118</v>
      </c>
      <c r="E12" s="91" t="s">
        <v>147</v>
      </c>
      <c r="F12" s="91" t="s">
        <v>120</v>
      </c>
      <c r="G12" s="91" t="s">
        <v>69</v>
      </c>
      <c r="H12" s="91" t="s">
        <v>148</v>
      </c>
      <c r="I12" s="90">
        <v>44222</v>
      </c>
      <c r="J12" s="92">
        <v>34880000</v>
      </c>
      <c r="K12" s="91" t="s">
        <v>122</v>
      </c>
      <c r="L12" s="91" t="s">
        <v>149</v>
      </c>
      <c r="M12" s="93"/>
      <c r="N12" s="91" t="s">
        <v>150</v>
      </c>
      <c r="O12" s="94">
        <v>0</v>
      </c>
      <c r="P12" s="94">
        <v>4.3400000000000001E-2</v>
      </c>
      <c r="Q12" s="91" t="s">
        <v>151</v>
      </c>
      <c r="R12" s="91" t="s">
        <v>145</v>
      </c>
      <c r="S12" s="93"/>
    </row>
    <row r="13" spans="1:19" ht="12.75" x14ac:dyDescent="0.35">
      <c r="A13" s="95"/>
      <c r="B13" s="96"/>
      <c r="C13" s="97"/>
      <c r="D13" s="97"/>
      <c r="E13" s="98"/>
      <c r="F13" s="97"/>
      <c r="G13" s="97"/>
      <c r="H13" s="97"/>
      <c r="I13" s="99"/>
      <c r="J13" s="100"/>
      <c r="K13" s="97"/>
      <c r="L13" s="97"/>
      <c r="M13" s="98"/>
      <c r="N13" s="97"/>
      <c r="O13" s="101"/>
      <c r="P13" s="102"/>
      <c r="Q13" s="97"/>
      <c r="R13" s="98"/>
      <c r="S13" s="98"/>
    </row>
    <row r="14" spans="1:19" ht="12.75" x14ac:dyDescent="0.35">
      <c r="A14" s="95"/>
      <c r="B14" s="103"/>
      <c r="C14" s="97"/>
      <c r="D14" s="97"/>
      <c r="E14" s="97"/>
      <c r="F14" s="97"/>
      <c r="G14" s="97"/>
      <c r="H14" s="97"/>
      <c r="I14" s="99"/>
      <c r="J14" s="100"/>
      <c r="K14" s="97"/>
      <c r="L14" s="97"/>
      <c r="M14" s="98"/>
      <c r="N14" s="97"/>
      <c r="O14" s="101"/>
      <c r="P14" s="102"/>
      <c r="Q14" s="97"/>
      <c r="R14" s="98"/>
      <c r="S14" s="98"/>
    </row>
    <row r="15" spans="1:19" ht="12.75" x14ac:dyDescent="0.35">
      <c r="A15" s="95"/>
      <c r="B15" s="103"/>
      <c r="C15" s="97"/>
      <c r="D15" s="97"/>
      <c r="E15" s="97"/>
      <c r="F15" s="97"/>
      <c r="G15" s="97"/>
      <c r="H15" s="97"/>
      <c r="I15" s="99"/>
      <c r="J15" s="100"/>
      <c r="K15" s="97"/>
      <c r="L15" s="97"/>
      <c r="M15" s="98"/>
      <c r="N15" s="97"/>
      <c r="O15" s="101"/>
      <c r="P15" s="102"/>
      <c r="Q15" s="97"/>
      <c r="R15" s="97"/>
      <c r="S15" s="98"/>
    </row>
    <row r="16" spans="1:19" ht="12.75" x14ac:dyDescent="0.35">
      <c r="A16" s="95"/>
      <c r="B16" s="96"/>
      <c r="C16" s="97"/>
      <c r="D16" s="97"/>
      <c r="E16" s="97"/>
      <c r="F16" s="97"/>
      <c r="G16" s="97"/>
      <c r="H16" s="97"/>
      <c r="I16" s="99"/>
      <c r="J16" s="100"/>
      <c r="K16" s="97"/>
      <c r="L16" s="97"/>
      <c r="M16" s="98"/>
      <c r="N16" s="97"/>
      <c r="O16" s="101"/>
      <c r="P16" s="102"/>
      <c r="Q16" s="97"/>
      <c r="R16" s="98"/>
      <c r="S16" s="98"/>
    </row>
    <row r="17" spans="1:19" ht="12.75" x14ac:dyDescent="0.35">
      <c r="A17" s="95"/>
      <c r="B17" s="96"/>
      <c r="C17" s="97"/>
      <c r="D17" s="97"/>
      <c r="E17" s="97"/>
      <c r="F17" s="97"/>
      <c r="G17" s="97"/>
      <c r="H17" s="97"/>
      <c r="I17" s="99"/>
      <c r="J17" s="100"/>
      <c r="K17" s="97"/>
      <c r="L17" s="97"/>
      <c r="M17" s="98"/>
      <c r="N17" s="97"/>
      <c r="O17" s="101"/>
      <c r="P17" s="102"/>
      <c r="Q17" s="97"/>
      <c r="R17" s="98"/>
      <c r="S17" s="98"/>
    </row>
    <row r="18" spans="1:19" ht="12.75" x14ac:dyDescent="0.35">
      <c r="A18" s="95"/>
      <c r="B18" s="96"/>
      <c r="C18" s="97"/>
      <c r="D18" s="97"/>
      <c r="E18" s="98"/>
      <c r="F18" s="97"/>
      <c r="G18" s="97"/>
      <c r="H18" s="97"/>
      <c r="I18" s="104"/>
      <c r="J18" s="100"/>
      <c r="K18" s="97"/>
      <c r="L18" s="97"/>
      <c r="M18" s="98"/>
      <c r="N18" s="97"/>
      <c r="O18" s="101"/>
      <c r="P18" s="102"/>
      <c r="Q18" s="97"/>
      <c r="R18" s="98"/>
      <c r="S18" s="98"/>
    </row>
    <row r="19" spans="1:19" ht="12.75" x14ac:dyDescent="0.35">
      <c r="A19" s="95"/>
      <c r="B19" s="96"/>
      <c r="C19" s="97"/>
      <c r="D19" s="97"/>
      <c r="E19" s="98"/>
      <c r="F19" s="97"/>
      <c r="G19" s="97"/>
      <c r="H19" s="97"/>
      <c r="I19" s="104"/>
      <c r="J19" s="100"/>
      <c r="K19" s="97"/>
      <c r="L19" s="97"/>
      <c r="M19" s="98"/>
      <c r="N19" s="97"/>
      <c r="O19" s="101"/>
      <c r="P19" s="102"/>
      <c r="Q19" s="97"/>
      <c r="R19" s="105"/>
      <c r="S19" s="105"/>
    </row>
  </sheetData>
  <mergeCells count="2">
    <mergeCell ref="A1:F7"/>
    <mergeCell ref="G1:S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 1</vt:lpstr>
      <vt:lpstr>Hoja 2</vt:lpstr>
      <vt:lpstr>Hoja 3</vt:lpstr>
      <vt:lpstr>Hoja 4</vt:lpstr>
      <vt:lpstr>Hoja 5</vt:lpstr>
      <vt:lpstr>Hoja 6</vt:lpstr>
      <vt:lpstr>Hoja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2021-05-07T18:15:09Z</dcterms:modified>
</cp:coreProperties>
</file>