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INFORMES\Formatos Trimestrales\Informes Trimestrales 2021\"/>
    </mc:Choice>
  </mc:AlternateContent>
  <bookViews>
    <workbookView xWindow="0" yWindow="0" windowWidth="28800" windowHeight="11985"/>
  </bookViews>
  <sheets>
    <sheet name="Hoja 1" sheetId="1" r:id="rId1"/>
    <sheet name="Hoja 2" sheetId="2" r:id="rId2"/>
    <sheet name="Hoja 3" sheetId="3" r:id="rId3"/>
    <sheet name="Hoja 4" sheetId="4" r:id="rId4"/>
    <sheet name="Hoja 5" sheetId="5" r:id="rId5"/>
    <sheet name="Hoja 6" sheetId="6" r:id="rId6"/>
    <sheet name="Hoja 7" sheetId="7" r:id="rId7"/>
  </sheets>
  <definedNames>
    <definedName name="_xlnm.Print_Area" localSheetId="0">'Hoja 1'!$A$1:$P$24</definedName>
    <definedName name="_xlnm.Print_Area" localSheetId="1">'Hoja 2'!$A$1:$L$27</definedName>
    <definedName name="_xlnm.Print_Area" localSheetId="4">'Hoja 5'!$A$1:$L$10</definedName>
    <definedName name="_xlnm.Print_Area" localSheetId="5">'Hoja 6'!$A$1:$X$46</definedName>
  </definedNames>
  <calcPr calcId="162913"/>
</workbook>
</file>

<file path=xl/calcChain.xml><?xml version="1.0" encoding="utf-8"?>
<calcChain xmlns="http://schemas.openxmlformats.org/spreadsheetml/2006/main">
  <c r="H40" i="6" l="1"/>
  <c r="P40" i="6"/>
  <c r="X43" i="6"/>
  <c r="P15" i="6"/>
  <c r="P14" i="6"/>
  <c r="P12" i="6"/>
  <c r="P11" i="6"/>
  <c r="P10" i="6"/>
  <c r="P9" i="6"/>
  <c r="P8" i="6"/>
  <c r="P7" i="6"/>
  <c r="H15" i="6"/>
  <c r="H14" i="6"/>
  <c r="H13" i="6"/>
  <c r="H12" i="6"/>
  <c r="H11" i="6"/>
  <c r="H10" i="6"/>
  <c r="H9" i="6"/>
  <c r="H8" i="6"/>
  <c r="H7" i="6"/>
  <c r="P37" i="6" l="1"/>
  <c r="X40" i="6" l="1"/>
  <c r="G9" i="4"/>
  <c r="G10" i="4" s="1"/>
  <c r="G11" i="4" s="1"/>
  <c r="G12" i="4" s="1"/>
  <c r="G13" i="4" s="1"/>
  <c r="G14" i="4" s="1"/>
  <c r="G15" i="4" s="1"/>
  <c r="G16" i="4" s="1"/>
  <c r="G17" i="4" s="1"/>
  <c r="G18" i="4" s="1"/>
  <c r="G19" i="4" s="1"/>
  <c r="H9" i="3"/>
  <c r="H10" i="3" s="1"/>
  <c r="H11" i="3" s="1"/>
  <c r="H12" i="3" s="1"/>
  <c r="H13" i="3" s="1"/>
  <c r="H14" i="3" s="1"/>
  <c r="H15" i="3" s="1"/>
  <c r="H16" i="3" s="1"/>
  <c r="H17" i="3" s="1"/>
  <c r="H18" i="3" s="1"/>
  <c r="H19" i="3" s="1"/>
  <c r="M6" i="3"/>
  <c r="L6" i="3"/>
  <c r="K6" i="3"/>
  <c r="G11" i="2"/>
  <c r="G12" i="2" s="1"/>
  <c r="G13" i="2" s="1"/>
  <c r="G14" i="2" s="1"/>
  <c r="G15" i="2" s="1"/>
  <c r="G16" i="2" s="1"/>
  <c r="G17" i="2" s="1"/>
  <c r="G18" i="2" s="1"/>
  <c r="G19" i="2" s="1"/>
  <c r="G20" i="2" s="1"/>
  <c r="G21" i="2" s="1"/>
  <c r="A11" i="2"/>
  <c r="A12" i="2" s="1"/>
  <c r="A13" i="2" s="1"/>
  <c r="A14" i="2" s="1"/>
  <c r="A15" i="2" s="1"/>
  <c r="A16" i="2" s="1"/>
  <c r="A17" i="2" s="1"/>
  <c r="A18" i="2" s="1"/>
  <c r="A19" i="2" s="1"/>
  <c r="A20" i="2" s="1"/>
  <c r="A21" i="2" s="1"/>
  <c r="A22" i="2" s="1"/>
  <c r="A23" i="2" s="1"/>
  <c r="G21" i="3" l="1"/>
  <c r="G20" i="3"/>
  <c r="G19" i="3"/>
  <c r="G18" i="3"/>
  <c r="G17" i="3"/>
  <c r="G16" i="3"/>
  <c r="G15" i="3"/>
  <c r="G14" i="3"/>
  <c r="G13" i="3"/>
  <c r="G12" i="3"/>
  <c r="G11" i="3"/>
  <c r="G10" i="3"/>
  <c r="G9" i="3"/>
  <c r="G8" i="3"/>
  <c r="P25" i="6"/>
  <c r="P32" i="6"/>
  <c r="P23" i="6"/>
  <c r="P13" i="6"/>
  <c r="P20" i="6"/>
  <c r="P31" i="6"/>
  <c r="N9" i="3"/>
  <c r="N11" i="3"/>
  <c r="N13" i="3"/>
  <c r="N15" i="3"/>
  <c r="P19" i="6"/>
  <c r="P26" i="6"/>
  <c r="P18" i="6"/>
  <c r="P30" i="6"/>
  <c r="P22" i="6"/>
  <c r="P28" i="6"/>
  <c r="P17" i="6"/>
  <c r="P24" i="6"/>
  <c r="P16" i="6"/>
  <c r="P29" i="6"/>
  <c r="N10" i="3"/>
  <c r="N12" i="3"/>
  <c r="N14" i="3"/>
  <c r="P27" i="6"/>
  <c r="F23" i="4" l="1"/>
  <c r="H32" i="6"/>
  <c r="N19" i="3"/>
  <c r="H31" i="6"/>
  <c r="N18" i="3"/>
  <c r="H30" i="6"/>
  <c r="N17" i="3"/>
  <c r="H29" i="6"/>
  <c r="N16" i="3"/>
  <c r="H21" i="6"/>
  <c r="N8" i="3"/>
  <c r="G23" i="3"/>
  <c r="H20" i="6"/>
  <c r="H19" i="6"/>
  <c r="H18" i="6"/>
  <c r="H17" i="6"/>
  <c r="H16" i="6"/>
  <c r="P21" i="6"/>
  <c r="L23" i="4"/>
  <c r="F24" i="2"/>
  <c r="L24" i="2"/>
  <c r="N23" i="3" l="1"/>
  <c r="H34" i="6"/>
  <c r="L25" i="4"/>
  <c r="L26" i="2"/>
  <c r="N25" i="3" l="1"/>
</calcChain>
</file>

<file path=xl/sharedStrings.xml><?xml version="1.0" encoding="utf-8"?>
<sst xmlns="http://schemas.openxmlformats.org/spreadsheetml/2006/main" count="382" uniqueCount="124">
  <si>
    <t>Institucion Bancaria</t>
  </si>
  <si>
    <t>Monto del Crédito Contratado</t>
  </si>
  <si>
    <t>Fecha de Contratacion</t>
  </si>
  <si>
    <t>Fecha de Vencimiento</t>
  </si>
  <si>
    <t>Banca Comercial</t>
  </si>
  <si>
    <t>Banca de Desarrollo</t>
  </si>
  <si>
    <t>Banorte</t>
  </si>
  <si>
    <t>JUL 26-2019</t>
  </si>
  <si>
    <t>JUL 20-2039</t>
  </si>
  <si>
    <t>Banobras</t>
  </si>
  <si>
    <t>MAR 18-2016</t>
  </si>
  <si>
    <t>JUL 2036</t>
  </si>
  <si>
    <t>Santander</t>
  </si>
  <si>
    <t>JUL 29-2019</t>
  </si>
  <si>
    <t>JUL 23-2039</t>
  </si>
  <si>
    <t>JUN 20-2012</t>
  </si>
  <si>
    <t>AGO -2032</t>
  </si>
  <si>
    <t>BBVA México</t>
  </si>
  <si>
    <t>JUN 29-2012</t>
  </si>
  <si>
    <t>SEP 23-2013</t>
  </si>
  <si>
    <t>DIC -2033</t>
  </si>
  <si>
    <t>JUL 29-2014</t>
  </si>
  <si>
    <t>OCT-2034</t>
  </si>
  <si>
    <t>ENE 24-2020</t>
  </si>
  <si>
    <t>ENE 18-2040</t>
  </si>
  <si>
    <t>DIC 11-2014</t>
  </si>
  <si>
    <t>ENE- 2035</t>
  </si>
  <si>
    <t>Citibanamex</t>
  </si>
  <si>
    <t>DIC 28-2015</t>
  </si>
  <si>
    <t>JUN - 2034</t>
  </si>
  <si>
    <t>BanBajío</t>
  </si>
  <si>
    <t>JUL 22-2020</t>
  </si>
  <si>
    <t>JUN 19-2030</t>
  </si>
  <si>
    <t>AGO 12-16</t>
  </si>
  <si>
    <t>NOV -2036</t>
  </si>
  <si>
    <t>JUL 18-2035</t>
  </si>
  <si>
    <t>JUL 16-2040</t>
  </si>
  <si>
    <t>Saldo</t>
  </si>
  <si>
    <t>Total Banca Comercial</t>
  </si>
  <si>
    <t>Total Banca de Desarrollo</t>
  </si>
  <si>
    <t>Total Global Saldo de Deuda Pública Directa</t>
  </si>
  <si>
    <t>Saldo al 2do Trimestre de 2021</t>
  </si>
  <si>
    <t>Monto Dispuesto Durante el  3er Trimestre de 2021</t>
  </si>
  <si>
    <t>Amortización Durante el 3er Trimestre de 2021</t>
  </si>
  <si>
    <t>Endeudamiento Neto</t>
  </si>
  <si>
    <t>Nota 1: Cifras Preliminares hasta Visto Bueno por el Área contable.</t>
  </si>
  <si>
    <t>Intereses Pagados</t>
  </si>
  <si>
    <t>Total Global de Pago de Intereses</t>
  </si>
  <si>
    <t>Nota 1: Cifras Preliminares hasta Visto Bueno por el área contable.</t>
  </si>
  <si>
    <t>Importe del Credito</t>
  </si>
  <si>
    <t>Fuente de Financiamiento</t>
  </si>
  <si>
    <t>Importe Pagado</t>
  </si>
  <si>
    <t>Pagos de Capital</t>
  </si>
  <si>
    <t>Pagos de Intereses</t>
  </si>
  <si>
    <t>Pagos de Comisiones</t>
  </si>
  <si>
    <t>FAFEF (Saneamiento financiero, de conformidad con los articulos 37, 47, fracción II y 50 de la Ley de Coordinación Fiscal).</t>
  </si>
  <si>
    <t>Recursos Propios del Gobierno del Estado</t>
  </si>
  <si>
    <t>-</t>
  </si>
  <si>
    <t>Total Pagos de Capital con cargo al FAFEF</t>
  </si>
  <si>
    <t>Total Pagos de Intereses con cargo al FAFEF</t>
  </si>
  <si>
    <t>Total Pagos de Comisiones con cargo al FAFEF</t>
  </si>
  <si>
    <t>Total Pagos de Capital con Recursos Propios</t>
  </si>
  <si>
    <t>Total Pagos de Intereses con Recursos Propios</t>
  </si>
  <si>
    <t>Total Pagos de Comisiones con Recursos Propios</t>
  </si>
  <si>
    <t>Total de Pagos de Capital</t>
  </si>
  <si>
    <t>Total Pagos de Intereses</t>
  </si>
  <si>
    <t>No. de registro</t>
  </si>
  <si>
    <t>Fecha</t>
  </si>
  <si>
    <t>Tipo de Obligación Inscrita</t>
  </si>
  <si>
    <t>Carácter asumido por el Ente público</t>
  </si>
  <si>
    <t>Reg.SHCP</t>
  </si>
  <si>
    <t>Decreto</t>
  </si>
  <si>
    <t>Acreditado</t>
  </si>
  <si>
    <t>Acreditante</t>
  </si>
  <si>
    <t>Fecha Suscripción</t>
  </si>
  <si>
    <t>Monto</t>
  </si>
  <si>
    <t>Plazo</t>
  </si>
  <si>
    <t>Tasa</t>
  </si>
  <si>
    <t>Aval</t>
  </si>
  <si>
    <t>Destino</t>
  </si>
  <si>
    <t>Comisiones</t>
  </si>
  <si>
    <t>Aforo</t>
  </si>
  <si>
    <t>Garantia Pagos</t>
  </si>
  <si>
    <t>Convenios Modificatorios</t>
  </si>
  <si>
    <t>Constancia de Cancelación del Registro Estatal</t>
  </si>
  <si>
    <t>Secretaría de la Hacienda Pública
 Deuda Pública de Largo Plazo al 3er Trimestre de 2021</t>
  </si>
  <si>
    <t>Secretaría de la Hacienda Pública
Saldo de la Deuda Pública Directa al 3er Trimestre de 2021</t>
  </si>
  <si>
    <t>Nota: Los Bonos Cupón Cero (BC0) no se suman al saldo insoluto.</t>
  </si>
  <si>
    <t>Bancomer</t>
  </si>
  <si>
    <t>Banobras (BC0)</t>
  </si>
  <si>
    <t>Secretaría de la Hacienda Pública
Endeudamiento Neto al 3er Trimestre de 2021</t>
  </si>
  <si>
    <t>Nota 2: Los Bonos Cupón Cero (BC0) no se suman al saldo Insoluto.</t>
  </si>
  <si>
    <t>Secretaría de la Hacienda Pública
Intereses de la Deuda Pública Directa Pagados al 3er Trimestre de 2021</t>
  </si>
  <si>
    <t>Secretaría de la Hacienda Pública
Deuda Pública de Corto Plazo al 3er Trimestre de 2021</t>
  </si>
  <si>
    <t>En atención a los diversos requerimientos de información financiera objeto de análisis correspondiente al Estado de Jalisco, se informa que al periodo que se informa no se cuenta con financiamientos de corto plazo.</t>
  </si>
  <si>
    <t>Secretaría de la Hacienda Pública
Pago del Servicio de la Deuda Pública Por Fuente de Financiamiento al 3er Trimestre de 2021</t>
  </si>
  <si>
    <t xml:space="preserve">Santander </t>
  </si>
  <si>
    <t>Total Pago del Servicio de la Deuda</t>
  </si>
  <si>
    <t>Secretaría de la Hacienda Pública
Registro Estatal de Obligaciones de los Entes Públicos del Estado de Jalisco y sus Municipios al 3er Trimestre de 2021</t>
  </si>
  <si>
    <t>001/2021</t>
  </si>
  <si>
    <t>019/2019</t>
  </si>
  <si>
    <t>021/2019</t>
  </si>
  <si>
    <t>Financiamiento de Largo Plazo</t>
  </si>
  <si>
    <t xml:space="preserve">Obligado </t>
  </si>
  <si>
    <t>El Decreto número 27997/LXII/2020, del Congreso del Estado de Jalisco, publicado en el Periódico Oficial “El Estado de Jalisco” el 27 de octubre de 2020, el Decreto Número 28285/LXII/20, del Congreso del Estado de Jalisco, Publicado en el Periódico Oficial “El Estado de Jalisco” el 17 de diciembre de 2020, así como el acta de Sesión Extraordinaria celebrada el 27 de mayo de 2020, el acta de Sesión Extraordinaria celebrada el 10 de marzo de 2021, el acta de Sesión Extraordinaria celebrada el 20 de mayo de 2021 y el acta de Sesión Extraordinaria de fecha 13 de septiembre de 2021.</t>
  </si>
  <si>
    <t xml:space="preserve">Zapotlán el Grande </t>
  </si>
  <si>
    <t>Banco Nacional de Obras y Servicios Públicos, S.N.C. Institución de Banca de Desarrollo "Banobras"</t>
  </si>
  <si>
    <t>A14-0819007</t>
  </si>
  <si>
    <t xml:space="preserve">El Decreto número 27248/LXII/19 del H. Congreso del Estado de Jalisco, publicado en el Periódico Oficial “El Estado de Jalisco” el 14 de marzo de 2019. </t>
  </si>
  <si>
    <t xml:space="preserve">Gobierno del Estado de Jalisco </t>
  </si>
  <si>
    <t xml:space="preserve">Banco Nacional de Obras y Servicios Públicos, S.N.C., Instritución de Banca de Desarrollo </t>
  </si>
  <si>
    <t>P14-0819024</t>
  </si>
  <si>
    <t>3,652 DÍAS</t>
  </si>
  <si>
    <t>TIIE + 1.45%</t>
  </si>
  <si>
    <t>7,300 días</t>
  </si>
  <si>
    <t>TIIE+0.34%</t>
  </si>
  <si>
    <t xml:space="preserve">El ACREDITADO se obliga a destinar el importe del CREDITO, precisa y exclusivamente para la liquidación anticipada voluntaria total del crédito formalizado mediante el contrato de apertura de crédito simple y constitución de garantía formalizado con el Banco Nacional de Obras y Servicios Públicos S.N.C., el 20 de noviembre de 2007, hasta por la cantidad de $90,892,593.00 (noventa millones ochocientos noventa y dos mil quinientos noventa y tres pesos 00/100 M.N) con clave de inscripción en el Registro Público Único de Financiamientos y Obligaciones de Entidades Federativas y Municipios número 302/2007. </t>
  </si>
  <si>
    <t xml:space="preserve">Segundo Convenio Modificatorio al Contrato de Apertura de Crédito Simple de fecha 26 de julio de 2019. </t>
  </si>
  <si>
    <t xml:space="preserve">Primer Convenio Modificatorio al Contrato de Apertura de Crédito Simple de fecha 26 de julio de 2019. </t>
  </si>
  <si>
    <t>Segundo Convenio Modificatorio</t>
  </si>
  <si>
    <t>Primer Convenio Modificatorio</t>
  </si>
  <si>
    <t xml:space="preserve">El Acreditado afecta de manera irrevocable el derecho y los ingresos al 5.5% (cinco punto cinco por ciento) mensual sobre las participaciones presentes y futuras que en ingresos federales le corresponden al ACREDITADO del Fondo General de Participaciones y del Fondo de Fomento Municipal. </t>
  </si>
  <si>
    <t>El 5.72% (cinco punto setenta y dos por ciento) mensual de los ingresos que corresponden del Fondo de Aportación para el Fortalecimiento de las Entidades Federativas (FAFEF) previsto en el artículo 47 de la Ley de Coordinación Fiscal, o en su caso, el que le sustituya por ministerio de ley a través del Fideicomiso Irrevocable de Administración y Fuente de Pago N°2004423-1 celebrado entre el Gobierno del Estado de Jalisco en su carácter de Fideicomitente y Fideicomisario en Segundo Lugar y Banco Santander México, S.A., Institución de Banca Múltiple, Grupo Financiero Santander en su calidad de Fiduciario el 26 de julio de 2019.</t>
  </si>
  <si>
    <t xml:space="preserve">El 3.21% (tres punto veintiuno por ciento) de las participaciones que en ingresos federales le corresponden al Gobierno del Estado de Jalisco del Fondo General de Participaciones (Ramo 28), equivalente al 2.50% (dos punto cincuenta por ciento) incluyendo las participaciones que de dicho fondo corresponden a los Municipios, a través del Fideicomiso Irrevocable de Administración y Fuente de Pago, sin Estructura FID.751607, celebrado el 26 de julio de 2019 entre el Gobierno del Estado de Jalisco como Fideicomitente y Fideicomisario en Tercer Lugar y Banco Mercantil del Norte, S.A, Institución de Banca Múltiple, Grupo Financiero Banorte división Fiduciaria, en su calidad de Fiduciario.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</si>
</sst>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mmm\-yyyy"/>
    <numFmt numFmtId="166" formatCode="d/m/yyyy"/>
  </numFmts>
  <fonts count="32" x14ac:knownFonts="1">
    <font>
      <sz val="10"/>
      <color rgb="FF000000"/>
      <name val="Arial"/>
    </font>
    <font>
      <sz val="10"/>
      <color theme="1"/>
      <name val="Arial"/>
    </font>
    <font>
      <b/>
      <sz val="10"/>
      <color theme="1"/>
      <name val="Arial"/>
    </font>
    <font>
      <sz val="11"/>
      <color rgb="FF000000"/>
      <name val="Calibri"/>
    </font>
    <font>
      <sz val="12"/>
      <color rgb="FFFFFFFF"/>
      <name val="Arial"/>
    </font>
    <font>
      <b/>
      <sz val="14"/>
      <color rgb="FFFFFFFF"/>
      <name val="Arial"/>
    </font>
    <font>
      <sz val="10"/>
      <name val="Arial"/>
    </font>
    <font>
      <b/>
      <sz val="11"/>
      <color rgb="FFFFFFFF"/>
      <name val="Calibri"/>
    </font>
    <font>
      <b/>
      <sz val="11"/>
      <color rgb="FF000000"/>
      <name val="Calibri"/>
    </font>
    <font>
      <b/>
      <sz val="12"/>
      <color rgb="FFFFFFFF"/>
      <name val="Calibri"/>
    </font>
    <font>
      <b/>
      <sz val="12"/>
      <color rgb="FFFFFFFF"/>
      <name val="Arial"/>
    </font>
    <font>
      <b/>
      <sz val="11"/>
      <color rgb="FFFFFFFF"/>
      <name val="Arial"/>
    </font>
    <font>
      <sz val="11"/>
      <color rgb="FFFFFFFF"/>
      <name val="Calibri"/>
    </font>
    <font>
      <b/>
      <sz val="8"/>
      <color theme="1"/>
      <name val="Arial"/>
    </font>
    <font>
      <sz val="11"/>
      <color rgb="FF000000"/>
      <name val="Arial"/>
    </font>
    <font>
      <b/>
      <sz val="8"/>
      <color rgb="FF000000"/>
      <name val="Calibri"/>
    </font>
    <font>
      <sz val="8"/>
      <color rgb="FF000000"/>
      <name val="Calibri"/>
    </font>
    <font>
      <b/>
      <sz val="10"/>
      <color rgb="FF000000"/>
      <name val="Calibri"/>
    </font>
    <font>
      <sz val="9"/>
      <color rgb="FF000000"/>
      <name val="Calibri"/>
    </font>
    <font>
      <b/>
      <sz val="9"/>
      <color rgb="FFFFFFFF"/>
      <name val="Calibri"/>
    </font>
    <font>
      <sz val="9"/>
      <color rgb="FFFFFFFF"/>
      <name val="Calibri"/>
    </font>
    <font>
      <sz val="10"/>
      <color rgb="FF000000"/>
      <name val="Arial"/>
    </font>
    <font>
      <b/>
      <sz val="8"/>
      <name val="Calibri"/>
      <family val="2"/>
    </font>
    <font>
      <sz val="11"/>
      <color rgb="FF000000"/>
      <name val="Calibri"/>
      <family val="2"/>
    </font>
    <font>
      <b/>
      <sz val="10"/>
      <color theme="1"/>
      <name val="Arial"/>
      <family val="2"/>
    </font>
    <font>
      <sz val="11"/>
      <color rgb="FF000000"/>
      <name val="Arial"/>
      <family val="2"/>
    </font>
    <font>
      <b/>
      <sz val="8"/>
      <color rgb="FF000000"/>
      <name val="Calibri"/>
      <family val="2"/>
    </font>
    <font>
      <sz val="12"/>
      <color rgb="FF000000"/>
      <name val="Calibri"/>
      <family val="2"/>
    </font>
    <font>
      <b/>
      <sz val="11"/>
      <color rgb="FF000000"/>
      <name val="Calibri"/>
      <family val="2"/>
    </font>
    <font>
      <b/>
      <sz val="14"/>
      <color rgb="FFFFFFFF"/>
      <name val="Arial"/>
      <family val="2"/>
    </font>
    <font>
      <sz val="9"/>
      <color rgb="FF000000"/>
      <name val="Calibri"/>
      <family val="2"/>
    </font>
    <font>
      <b/>
      <sz val="9"/>
      <color rgb="FF000000"/>
      <name val="Calibri"/>
      <family val="2"/>
    </font>
  </fonts>
  <fills count="8">
    <fill>
      <patternFill patternType="none"/>
    </fill>
    <fill>
      <patternFill patternType="gray125"/>
    </fill>
    <fill>
      <patternFill patternType="solid">
        <fgColor rgb="FFC00000"/>
        <bgColor rgb="FFC00000"/>
      </patternFill>
    </fill>
    <fill>
      <patternFill patternType="solid">
        <fgColor rgb="FFA6A6A6"/>
        <bgColor rgb="FFA6A6A6"/>
      </patternFill>
    </fill>
    <fill>
      <patternFill patternType="solid">
        <fgColor rgb="FF404040"/>
        <bgColor rgb="FF404040"/>
      </patternFill>
    </fill>
    <fill>
      <patternFill patternType="solid">
        <fgColor rgb="FF0D0D0D"/>
        <bgColor rgb="FF0D0D0D"/>
      </patternFill>
    </fill>
    <fill>
      <patternFill patternType="solid">
        <fgColor rgb="FFFFFFFF"/>
        <bgColor rgb="FFFFFFFF"/>
      </patternFill>
    </fill>
    <fill>
      <patternFill patternType="solid">
        <fgColor rgb="FFBFBFBF"/>
        <bgColor rgb="FFBFBFBF"/>
      </patternFill>
    </fill>
  </fills>
  <borders count="5">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43" fontId="21" fillId="0" borderId="0" applyFont="0" applyFill="0" applyBorder="0" applyAlignment="0" applyProtection="0"/>
  </cellStyleXfs>
  <cellXfs count="118">
    <xf numFmtId="0" fontId="0" fillId="0" borderId="0" xfId="0" applyFont="1" applyAlignment="1"/>
    <xf numFmtId="0" fontId="3" fillId="2" borderId="0" xfId="0" applyFont="1" applyFill="1" applyAlignment="1"/>
    <xf numFmtId="0" fontId="4"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0" borderId="0" xfId="0" applyFont="1" applyAlignment="1">
      <alignment horizontal="center"/>
    </xf>
    <xf numFmtId="0" fontId="5" fillId="3" borderId="0" xfId="0" applyFont="1" applyFill="1" applyAlignment="1">
      <alignment horizontal="center"/>
    </xf>
    <xf numFmtId="0" fontId="7" fillId="4" borderId="0" xfId="0" applyFont="1" applyFill="1" applyAlignment="1">
      <alignment horizontal="center"/>
    </xf>
    <xf numFmtId="0" fontId="3" fillId="0" borderId="0" xfId="0" applyFont="1" applyAlignment="1"/>
    <xf numFmtId="0" fontId="3" fillId="0" borderId="0" xfId="0" applyFont="1" applyAlignment="1"/>
    <xf numFmtId="4" fontId="3" fillId="0" borderId="0" xfId="0" applyNumberFormat="1" applyFont="1" applyAlignment="1">
      <alignment horizontal="center"/>
    </xf>
    <xf numFmtId="0" fontId="3" fillId="0" borderId="0" xfId="0" applyFont="1" applyAlignment="1">
      <alignment horizontal="center"/>
    </xf>
    <xf numFmtId="0" fontId="7" fillId="4" borderId="0" xfId="0" applyFont="1" applyFill="1" applyAlignment="1">
      <alignment horizontal="right"/>
    </xf>
    <xf numFmtId="49" fontId="3" fillId="0" borderId="0" xfId="0" applyNumberFormat="1" applyFont="1" applyAlignment="1">
      <alignment horizontal="center"/>
    </xf>
    <xf numFmtId="4" fontId="3" fillId="0" borderId="0" xfId="0" applyNumberFormat="1" applyFont="1" applyAlignment="1">
      <alignment horizontal="center"/>
    </xf>
    <xf numFmtId="0" fontId="8" fillId="0" borderId="0" xfId="0" applyFont="1" applyAlignment="1"/>
    <xf numFmtId="164" fontId="3" fillId="0" borderId="0" xfId="0" applyNumberFormat="1" applyFont="1" applyAlignment="1">
      <alignment horizontal="center"/>
    </xf>
    <xf numFmtId="0" fontId="7" fillId="4" borderId="0" xfId="0" applyFont="1" applyFill="1" applyAlignment="1"/>
    <xf numFmtId="14" fontId="1" fillId="0" borderId="0" xfId="0" applyNumberFormat="1" applyFont="1" applyAlignment="1"/>
    <xf numFmtId="0" fontId="9" fillId="4" borderId="0" xfId="0" applyFont="1" applyFill="1" applyAlignment="1">
      <alignment horizontal="center"/>
    </xf>
    <xf numFmtId="4" fontId="3" fillId="0" borderId="0" xfId="0" applyNumberFormat="1" applyFont="1" applyAlignment="1"/>
    <xf numFmtId="4" fontId="3" fillId="0" borderId="0" xfId="0" applyNumberFormat="1" applyFont="1" applyAlignment="1"/>
    <xf numFmtId="0" fontId="3" fillId="0" borderId="0" xfId="0" applyFont="1" applyAlignment="1"/>
    <xf numFmtId="0" fontId="3" fillId="0" borderId="0" xfId="0" applyFont="1" applyAlignment="1">
      <alignment horizontal="center"/>
    </xf>
    <xf numFmtId="0" fontId="7" fillId="4" borderId="0" xfId="0" applyFont="1" applyFill="1" applyAlignment="1">
      <alignment horizontal="center"/>
    </xf>
    <xf numFmtId="0" fontId="10" fillId="4" borderId="0" xfId="0" applyFont="1" applyFill="1" applyAlignment="1">
      <alignment horizontal="left"/>
    </xf>
    <xf numFmtId="0" fontId="11" fillId="4" borderId="0" xfId="0" applyFont="1" applyFill="1" applyAlignment="1">
      <alignment horizontal="left"/>
    </xf>
    <xf numFmtId="3" fontId="11" fillId="4" borderId="0" xfId="0" applyNumberFormat="1" applyFont="1" applyFill="1" applyAlignment="1">
      <alignment horizontal="center"/>
    </xf>
    <xf numFmtId="0" fontId="11" fillId="4" borderId="0" xfId="0" applyFont="1" applyFill="1" applyAlignment="1">
      <alignment horizontal="center"/>
    </xf>
    <xf numFmtId="0" fontId="11" fillId="4" borderId="0" xfId="0" applyFont="1" applyFill="1" applyAlignment="1">
      <alignment horizontal="center"/>
    </xf>
    <xf numFmtId="0" fontId="12" fillId="0" borderId="0" xfId="0" applyFont="1" applyAlignment="1"/>
    <xf numFmtId="0" fontId="10" fillId="5" borderId="0" xfId="0" applyFont="1" applyFill="1" applyAlignment="1">
      <alignment horizontal="left"/>
    </xf>
    <xf numFmtId="0" fontId="10" fillId="5" borderId="0" xfId="0" applyFont="1" applyFill="1" applyAlignment="1">
      <alignment horizontal="left"/>
    </xf>
    <xf numFmtId="0" fontId="13" fillId="0" borderId="0" xfId="0" applyFont="1" applyAlignment="1"/>
    <xf numFmtId="0" fontId="14" fillId="0" borderId="0" xfId="0" applyFont="1" applyAlignment="1"/>
    <xf numFmtId="3" fontId="3" fillId="0" borderId="0" xfId="0" applyNumberFormat="1" applyFont="1" applyAlignment="1"/>
    <xf numFmtId="0" fontId="3" fillId="0" borderId="0" xfId="0" applyFont="1" applyAlignment="1"/>
    <xf numFmtId="0" fontId="1" fillId="0" borderId="0" xfId="0" applyFont="1" applyAlignment="1"/>
    <xf numFmtId="3" fontId="3" fillId="0" borderId="0" xfId="0" applyNumberFormat="1" applyFont="1" applyAlignment="1"/>
    <xf numFmtId="0" fontId="11" fillId="6" borderId="0" xfId="0" applyFont="1" applyFill="1" applyAlignment="1">
      <alignment horizontal="left"/>
    </xf>
    <xf numFmtId="0" fontId="11" fillId="6" borderId="0" xfId="0" applyFont="1" applyFill="1" applyAlignment="1">
      <alignment horizontal="left"/>
    </xf>
    <xf numFmtId="3" fontId="11" fillId="6" borderId="0" xfId="0" applyNumberFormat="1" applyFont="1" applyFill="1" applyAlignment="1">
      <alignment horizontal="center"/>
    </xf>
    <xf numFmtId="0" fontId="7" fillId="6" borderId="0" xfId="0" applyFont="1" applyFill="1" applyAlignment="1">
      <alignment horizontal="center"/>
    </xf>
    <xf numFmtId="0" fontId="11" fillId="6" borderId="0" xfId="0" applyFont="1" applyFill="1" applyAlignment="1">
      <alignment horizontal="center"/>
    </xf>
    <xf numFmtId="3" fontId="11" fillId="6" borderId="0" xfId="0" applyNumberFormat="1" applyFont="1" applyFill="1" applyAlignment="1">
      <alignment horizontal="center"/>
    </xf>
    <xf numFmtId="0" fontId="1" fillId="6" borderId="0" xfId="0" applyFont="1" applyFill="1"/>
    <xf numFmtId="0" fontId="11" fillId="4" borderId="0" xfId="0" applyFont="1" applyFill="1" applyAlignment="1">
      <alignment horizontal="left"/>
    </xf>
    <xf numFmtId="3" fontId="11" fillId="4" borderId="0" xfId="0" applyNumberFormat="1" applyFont="1" applyFill="1" applyAlignment="1">
      <alignment horizontal="center"/>
    </xf>
    <xf numFmtId="0" fontId="11" fillId="5" borderId="0" xfId="0" applyFont="1" applyFill="1" applyAlignment="1">
      <alignment horizontal="left"/>
    </xf>
    <xf numFmtId="0" fontId="11" fillId="5" borderId="0" xfId="0" applyFont="1" applyFill="1" applyAlignment="1">
      <alignment horizontal="left"/>
    </xf>
    <xf numFmtId="3" fontId="11" fillId="5" borderId="0" xfId="0" applyNumberFormat="1" applyFont="1" applyFill="1" applyAlignment="1">
      <alignment horizontal="center"/>
    </xf>
    <xf numFmtId="0" fontId="16" fillId="0" borderId="0" xfId="0" applyFont="1" applyAlignment="1"/>
    <xf numFmtId="0" fontId="3" fillId="2" borderId="0" xfId="0" applyFont="1" applyFill="1" applyAlignment="1">
      <alignment horizontal="center" vertical="center" wrapText="1"/>
    </xf>
    <xf numFmtId="0" fontId="17" fillId="0" borderId="0" xfId="0" applyFont="1" applyAlignment="1"/>
    <xf numFmtId="3" fontId="11" fillId="5" borderId="0" xfId="0" applyNumberFormat="1" applyFont="1" applyFill="1" applyAlignment="1">
      <alignment horizontal="left"/>
    </xf>
    <xf numFmtId="0" fontId="17" fillId="0" borderId="0" xfId="0" applyFont="1" applyAlignment="1"/>
    <xf numFmtId="0" fontId="3" fillId="0" borderId="0" xfId="0" applyFont="1" applyAlignment="1">
      <alignment wrapText="1"/>
    </xf>
    <xf numFmtId="0" fontId="3" fillId="0" borderId="2" xfId="0" applyFont="1" applyBorder="1" applyAlignment="1"/>
    <xf numFmtId="0" fontId="3" fillId="0" borderId="2" xfId="0" applyFont="1" applyBorder="1" applyAlignment="1"/>
    <xf numFmtId="4" fontId="3" fillId="0" borderId="2" xfId="0" applyNumberFormat="1" applyFont="1" applyBorder="1" applyAlignment="1"/>
    <xf numFmtId="0" fontId="3" fillId="0" borderId="0" xfId="0" applyFont="1" applyAlignment="1"/>
    <xf numFmtId="0" fontId="3" fillId="0" borderId="0" xfId="0" applyFont="1"/>
    <xf numFmtId="0" fontId="9" fillId="4" borderId="0" xfId="0" applyFont="1" applyFill="1" applyAlignment="1"/>
    <xf numFmtId="0" fontId="10" fillId="4" borderId="0" xfId="0" applyFont="1" applyFill="1" applyAlignment="1">
      <alignment horizontal="center"/>
    </xf>
    <xf numFmtId="0" fontId="3" fillId="0" borderId="0" xfId="0" applyFont="1" applyAlignment="1">
      <alignment horizontal="center"/>
    </xf>
    <xf numFmtId="0" fontId="10" fillId="4" borderId="0" xfId="0" applyFont="1" applyFill="1" applyAlignment="1"/>
    <xf numFmtId="0" fontId="10" fillId="4" borderId="0" xfId="0" applyFont="1" applyFill="1" applyAlignment="1">
      <alignment horizontal="center"/>
    </xf>
    <xf numFmtId="0" fontId="19" fillId="2" borderId="0" xfId="0" applyFont="1" applyFill="1" applyAlignment="1">
      <alignment horizontal="center" vertical="center" wrapText="1"/>
    </xf>
    <xf numFmtId="0" fontId="20" fillId="4" borderId="0" xfId="0" applyFont="1" applyFill="1" applyAlignment="1">
      <alignment horizontal="center" vertical="center" wrapText="1"/>
    </xf>
    <xf numFmtId="166" fontId="18" fillId="7" borderId="0" xfId="0" applyNumberFormat="1" applyFont="1" applyFill="1" applyAlignment="1">
      <alignment horizontal="center" vertical="center" wrapText="1"/>
    </xf>
    <xf numFmtId="4" fontId="18" fillId="7" borderId="0" xfId="0" applyNumberFormat="1" applyFont="1" applyFill="1" applyAlignment="1">
      <alignment horizontal="center" vertical="center" wrapText="1"/>
    </xf>
    <xf numFmtId="0" fontId="18" fillId="7" borderId="0" xfId="0" applyFont="1" applyFill="1" applyAlignment="1">
      <alignment horizontal="center" vertical="center" wrapText="1"/>
    </xf>
    <xf numFmtId="10" fontId="18" fillId="7" borderId="0" xfId="0" applyNumberFormat="1" applyFont="1" applyFill="1" applyAlignment="1">
      <alignment horizontal="center" vertical="center" wrapText="1"/>
    </xf>
    <xf numFmtId="0" fontId="1" fillId="0" borderId="0" xfId="0" applyFont="1"/>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xf>
    <xf numFmtId="0" fontId="6" fillId="0" borderId="1" xfId="0" applyFont="1" applyBorder="1"/>
    <xf numFmtId="0" fontId="3" fillId="0" borderId="0" xfId="0" applyFont="1" applyAlignment="1">
      <alignment horizontal="left"/>
    </xf>
    <xf numFmtId="0" fontId="3" fillId="0" borderId="0" xfId="0" applyFont="1" applyAlignment="1"/>
    <xf numFmtId="0" fontId="5" fillId="3" borderId="0" xfId="0" applyFont="1" applyFill="1" applyAlignment="1">
      <alignment horizontal="center"/>
    </xf>
    <xf numFmtId="0" fontId="11" fillId="4" borderId="0" xfId="0" applyFont="1" applyFill="1" applyAlignment="1">
      <alignment horizontal="left"/>
    </xf>
    <xf numFmtId="0" fontId="15" fillId="0" borderId="0" xfId="0" applyFont="1" applyAlignment="1"/>
    <xf numFmtId="0" fontId="15" fillId="0" borderId="0" xfId="0" applyFont="1" applyAlignment="1">
      <alignment horizontal="left"/>
    </xf>
    <xf numFmtId="0" fontId="11" fillId="4" borderId="0" xfId="0" applyFont="1" applyFill="1" applyAlignment="1">
      <alignment horizontal="center"/>
    </xf>
    <xf numFmtId="0" fontId="11" fillId="5" borderId="0" xfId="0" applyFont="1" applyFill="1" applyAlignment="1">
      <alignment horizontal="left"/>
    </xf>
    <xf numFmtId="0" fontId="4" fillId="0" borderId="0" xfId="0" applyFont="1" applyAlignment="1">
      <alignment horizont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6" fillId="0" borderId="4" xfId="0" applyFont="1" applyBorder="1"/>
    <xf numFmtId="0" fontId="10" fillId="4" borderId="0" xfId="0" applyFont="1" applyFill="1" applyAlignment="1">
      <alignment horizontal="center"/>
    </xf>
    <xf numFmtId="0" fontId="3" fillId="0" borderId="0" xfId="0" applyFont="1" applyAlignment="1">
      <alignment horizontal="center" wrapText="1"/>
    </xf>
    <xf numFmtId="0" fontId="9" fillId="4" borderId="0" xfId="0" applyFont="1" applyFill="1" applyAlignment="1">
      <alignment horizontal="center"/>
    </xf>
    <xf numFmtId="0" fontId="2" fillId="0" borderId="0" xfId="0" applyFont="1" applyAlignment="1">
      <alignment horizontal="center" vertical="center" wrapText="1"/>
    </xf>
    <xf numFmtId="0" fontId="8" fillId="0" borderId="0" xfId="0" applyFont="1" applyAlignment="1">
      <alignment horizontal="center" vertical="center" wrapText="1"/>
    </xf>
    <xf numFmtId="0" fontId="22" fillId="0" borderId="0" xfId="0" applyFont="1" applyAlignment="1">
      <alignment horizontal="left"/>
    </xf>
    <xf numFmtId="3" fontId="11" fillId="4" borderId="0" xfId="0" applyNumberFormat="1" applyFont="1" applyFill="1" applyAlignment="1">
      <alignment horizontal="right"/>
    </xf>
    <xf numFmtId="0" fontId="23" fillId="0" borderId="0" xfId="0" applyFont="1" applyAlignment="1"/>
    <xf numFmtId="0" fontId="24" fillId="0" borderId="0" xfId="0" applyFont="1" applyAlignment="1">
      <alignment horizontal="center" vertical="center" wrapText="1"/>
    </xf>
    <xf numFmtId="0" fontId="25" fillId="0" borderId="0" xfId="0" applyFont="1" applyAlignment="1"/>
    <xf numFmtId="3" fontId="11" fillId="5" borderId="0" xfId="0" applyNumberFormat="1" applyFont="1" applyFill="1" applyAlignment="1">
      <alignment horizontal="right"/>
    </xf>
    <xf numFmtId="0" fontId="26" fillId="0" borderId="0" xfId="0" applyFont="1" applyAlignment="1">
      <alignment horizontal="left"/>
    </xf>
    <xf numFmtId="43" fontId="3" fillId="0" borderId="0" xfId="1" applyFont="1" applyAlignment="1"/>
    <xf numFmtId="0" fontId="28" fillId="0" borderId="0" xfId="0" applyFont="1" applyAlignment="1">
      <alignment vertical="center"/>
    </xf>
    <xf numFmtId="0" fontId="27" fillId="0" borderId="0" xfId="0" applyFont="1" applyAlignment="1">
      <alignment horizontal="center" vertical="center" wrapText="1"/>
    </xf>
    <xf numFmtId="43" fontId="1" fillId="0" borderId="0" xfId="1" applyFont="1" applyAlignment="1"/>
    <xf numFmtId="43" fontId="3" fillId="0" borderId="0" xfId="1" applyFont="1" applyAlignment="1">
      <alignment horizontal="right"/>
    </xf>
    <xf numFmtId="3" fontId="10" fillId="4" borderId="0" xfId="0" applyNumberFormat="1" applyFont="1" applyFill="1" applyAlignment="1">
      <alignment horizontal="right"/>
    </xf>
    <xf numFmtId="0" fontId="0" fillId="0" borderId="0" xfId="0" applyFont="1" applyAlignment="1">
      <alignment horizontal="right"/>
    </xf>
    <xf numFmtId="0" fontId="3" fillId="0" borderId="0" xfId="0" applyFont="1" applyAlignment="1">
      <alignment horizontal="right"/>
    </xf>
    <xf numFmtId="0" fontId="10" fillId="4" borderId="0" xfId="0" applyFont="1" applyFill="1" applyAlignment="1">
      <alignment horizontal="right"/>
    </xf>
    <xf numFmtId="43" fontId="10" fillId="4" borderId="0" xfId="1" applyFont="1" applyFill="1" applyAlignment="1">
      <alignment horizontal="right"/>
    </xf>
    <xf numFmtId="43" fontId="0" fillId="0" borderId="0" xfId="1" applyFont="1" applyAlignment="1">
      <alignment horizontal="right"/>
    </xf>
    <xf numFmtId="43" fontId="5" fillId="5" borderId="0" xfId="1" applyFont="1" applyFill="1" applyAlignment="1">
      <alignment horizontal="right"/>
    </xf>
    <xf numFmtId="0" fontId="6" fillId="0" borderId="0" xfId="0" applyFont="1" applyBorder="1"/>
    <xf numFmtId="0" fontId="29" fillId="5" borderId="0" xfId="0" applyFont="1" applyFill="1" applyAlignment="1">
      <alignment horizontal="left"/>
    </xf>
    <xf numFmtId="3" fontId="10" fillId="5" borderId="0" xfId="0" applyNumberFormat="1" applyFont="1" applyFill="1" applyAlignment="1">
      <alignment horizontal="right"/>
    </xf>
    <xf numFmtId="0" fontId="30" fillId="7" borderId="0" xfId="0" applyFont="1" applyFill="1" applyAlignment="1">
      <alignment horizontal="center" vertical="center" wrapText="1"/>
    </xf>
    <xf numFmtId="0" fontId="31" fillId="7" borderId="0" xfId="0" applyFont="1" applyFill="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7208" cy="1195916"/>
    <xdr:pic>
      <xdr:nvPicPr>
        <xdr:cNvPr id="2" name="image13.png" title="Imagen"/>
        <xdr:cNvPicPr preferRelativeResize="0"/>
      </xdr:nvPicPr>
      <xdr:blipFill>
        <a:blip xmlns:r="http://schemas.openxmlformats.org/officeDocument/2006/relationships" r:embed="rId1" cstate="print"/>
        <a:stretch>
          <a:fillRect/>
        </a:stretch>
      </xdr:blipFill>
      <xdr:spPr>
        <a:xfrm>
          <a:off x="0" y="0"/>
          <a:ext cx="2217208" cy="1195916"/>
        </a:xfrm>
        <a:prstGeom prst="rect">
          <a:avLst/>
        </a:prstGeom>
        <a:noFill/>
      </xdr:spPr>
    </xdr:pic>
    <xdr:clientData fLocksWithSheet="0"/>
  </xdr:oneCellAnchor>
  <xdr:oneCellAnchor>
    <xdr:from>
      <xdr:col>3</xdr:col>
      <xdr:colOff>740832</xdr:colOff>
      <xdr:row>1</xdr:row>
      <xdr:rowOff>0</xdr:rowOff>
    </xdr:from>
    <xdr:ext cx="2032001" cy="772583"/>
    <xdr:pic>
      <xdr:nvPicPr>
        <xdr:cNvPr id="3" name="image1.png" title="Imagen"/>
        <xdr:cNvPicPr preferRelativeResize="0"/>
      </xdr:nvPicPr>
      <xdr:blipFill>
        <a:blip xmlns:r="http://schemas.openxmlformats.org/officeDocument/2006/relationships" r:embed="rId2" cstate="print"/>
        <a:stretch>
          <a:fillRect/>
        </a:stretch>
      </xdr:blipFill>
      <xdr:spPr>
        <a:xfrm>
          <a:off x="2571749" y="164042"/>
          <a:ext cx="2032001" cy="77258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123825</xdr:rowOff>
    </xdr:from>
    <xdr:ext cx="1352550" cy="942975"/>
    <xdr:pic>
      <xdr:nvPicPr>
        <xdr:cNvPr id="2" name="image10.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276225</xdr:colOff>
      <xdr:row>1</xdr:row>
      <xdr:rowOff>152400</xdr:rowOff>
    </xdr:from>
    <xdr:ext cx="1838325" cy="476250"/>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391583</xdr:colOff>
      <xdr:row>1</xdr:row>
      <xdr:rowOff>20107</xdr:rowOff>
    </xdr:from>
    <xdr:ext cx="2238375" cy="477310"/>
    <xdr:pic>
      <xdr:nvPicPr>
        <xdr:cNvPr id="3" name="image5.png" title="Imagen"/>
        <xdr:cNvPicPr preferRelativeResize="0"/>
      </xdr:nvPicPr>
      <xdr:blipFill>
        <a:blip xmlns:r="http://schemas.openxmlformats.org/officeDocument/2006/relationships" r:embed="rId1" cstate="print"/>
        <a:stretch>
          <a:fillRect/>
        </a:stretch>
      </xdr:blipFill>
      <xdr:spPr>
        <a:xfrm>
          <a:off x="2053166" y="184149"/>
          <a:ext cx="2238375" cy="477310"/>
        </a:xfrm>
        <a:prstGeom prst="rect">
          <a:avLst/>
        </a:prstGeom>
        <a:noFill/>
      </xdr:spPr>
    </xdr:pic>
    <xdr:clientData fLocksWithSheet="0"/>
  </xdr:oneCellAnchor>
  <xdr:oneCellAnchor>
    <xdr:from>
      <xdr:col>1</xdr:col>
      <xdr:colOff>68792</xdr:colOff>
      <xdr:row>0</xdr:row>
      <xdr:rowOff>62440</xdr:rowOff>
    </xdr:from>
    <xdr:ext cx="1232958" cy="704851"/>
    <xdr:pic>
      <xdr:nvPicPr>
        <xdr:cNvPr id="4" name="image5.png" title="Imagen"/>
        <xdr:cNvPicPr preferRelativeResize="0"/>
      </xdr:nvPicPr>
      <xdr:blipFill>
        <a:blip xmlns:r="http://schemas.openxmlformats.org/officeDocument/2006/relationships" r:embed="rId2" cstate="print"/>
        <a:stretch>
          <a:fillRect/>
        </a:stretch>
      </xdr:blipFill>
      <xdr:spPr>
        <a:xfrm>
          <a:off x="365125" y="62440"/>
          <a:ext cx="1232958" cy="704851"/>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180975</xdr:colOff>
      <xdr:row>0</xdr:row>
      <xdr:rowOff>76200</xdr:rowOff>
    </xdr:from>
    <xdr:ext cx="1319213" cy="609600"/>
    <xdr:pic>
      <xdr:nvPicPr>
        <xdr:cNvPr id="2" name="image8.png" title="Imagen"/>
        <xdr:cNvPicPr preferRelativeResize="0"/>
      </xdr:nvPicPr>
      <xdr:blipFill>
        <a:blip xmlns:r="http://schemas.openxmlformats.org/officeDocument/2006/relationships" r:embed="rId1" cstate="print"/>
        <a:stretch>
          <a:fillRect/>
        </a:stretch>
      </xdr:blipFill>
      <xdr:spPr>
        <a:xfrm>
          <a:off x="180975" y="76200"/>
          <a:ext cx="1319213" cy="609600"/>
        </a:xfrm>
        <a:prstGeom prst="rect">
          <a:avLst/>
        </a:prstGeom>
        <a:noFill/>
      </xdr:spPr>
    </xdr:pic>
    <xdr:clientData fLocksWithSheet="0"/>
  </xdr:oneCellAnchor>
  <xdr:oneCellAnchor>
    <xdr:from>
      <xdr:col>1</xdr:col>
      <xdr:colOff>1600200</xdr:colOff>
      <xdr:row>1</xdr:row>
      <xdr:rowOff>19050</xdr:rowOff>
    </xdr:from>
    <xdr:ext cx="2057400" cy="4857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1657350</xdr:colOff>
      <xdr:row>1</xdr:row>
      <xdr:rowOff>152400</xdr:rowOff>
    </xdr:from>
    <xdr:ext cx="1962150" cy="419100"/>
    <xdr:pic>
      <xdr:nvPicPr>
        <xdr:cNvPr id="2" name="image9.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180975</xdr:colOff>
      <xdr:row>0</xdr:row>
      <xdr:rowOff>76200</xdr:rowOff>
    </xdr:from>
    <xdr:ext cx="1352550" cy="942975"/>
    <xdr:pic>
      <xdr:nvPicPr>
        <xdr:cNvPr id="3" name="image8.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128587</xdr:colOff>
      <xdr:row>0</xdr:row>
      <xdr:rowOff>33337</xdr:rowOff>
    </xdr:from>
    <xdr:ext cx="1404938" cy="604838"/>
    <xdr:pic>
      <xdr:nvPicPr>
        <xdr:cNvPr id="2" name="image3.png" title="Imagen"/>
        <xdr:cNvPicPr preferRelativeResize="0"/>
      </xdr:nvPicPr>
      <xdr:blipFill>
        <a:blip xmlns:r="http://schemas.openxmlformats.org/officeDocument/2006/relationships" r:embed="rId1" cstate="print"/>
        <a:stretch>
          <a:fillRect/>
        </a:stretch>
      </xdr:blipFill>
      <xdr:spPr>
        <a:xfrm>
          <a:off x="128587" y="33337"/>
          <a:ext cx="1404938" cy="604838"/>
        </a:xfrm>
        <a:prstGeom prst="rect">
          <a:avLst/>
        </a:prstGeom>
        <a:noFill/>
      </xdr:spPr>
    </xdr:pic>
    <xdr:clientData fLocksWithSheet="0"/>
  </xdr:oneCellAnchor>
  <xdr:oneCellAnchor>
    <xdr:from>
      <xdr:col>2</xdr:col>
      <xdr:colOff>257175</xdr:colOff>
      <xdr:row>0</xdr:row>
      <xdr:rowOff>57150</xdr:rowOff>
    </xdr:from>
    <xdr:ext cx="2286000" cy="552450"/>
    <xdr:pic>
      <xdr:nvPicPr>
        <xdr:cNvPr id="3" name="image4.png" title="Imagen"/>
        <xdr:cNvPicPr preferRelativeResize="0"/>
      </xdr:nvPicPr>
      <xdr:blipFill>
        <a:blip xmlns:r="http://schemas.openxmlformats.org/officeDocument/2006/relationships" r:embed="rId2" cstate="print"/>
        <a:stretch>
          <a:fillRect/>
        </a:stretch>
      </xdr:blipFill>
      <xdr:spPr>
        <a:xfrm>
          <a:off x="1895475" y="57150"/>
          <a:ext cx="2286000" cy="5524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485775</xdr:colOff>
      <xdr:row>0</xdr:row>
      <xdr:rowOff>0</xdr:rowOff>
    </xdr:from>
    <xdr:ext cx="1971675" cy="952500"/>
    <xdr:pic>
      <xdr:nvPicPr>
        <xdr:cNvPr id="2" name="image1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638175</xdr:colOff>
      <xdr:row>0</xdr:row>
      <xdr:rowOff>171450</xdr:rowOff>
    </xdr:from>
    <xdr:ext cx="2657475" cy="609600"/>
    <xdr:pic>
      <xdr:nvPicPr>
        <xdr:cNvPr id="3" name="image1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showGridLines="0" tabSelected="1" view="pageBreakPreview" zoomScale="90" zoomScaleNormal="100" zoomScaleSheetLayoutView="90" workbookViewId="0">
      <selection activeCell="B15" sqref="B15"/>
    </sheetView>
  </sheetViews>
  <sheetFormatPr baseColWidth="10" defaultColWidth="14.3984375" defaultRowHeight="15.75" customHeight="1" x14ac:dyDescent="0.35"/>
  <cols>
    <col min="1" max="1" width="3.86328125" customWidth="1"/>
    <col min="2" max="2" width="18.3984375" customWidth="1"/>
    <col min="3" max="3" width="3.3984375" customWidth="1"/>
    <col min="4" max="4" width="18.3984375" customWidth="1"/>
    <col min="5" max="5" width="3.3984375" customWidth="1"/>
    <col min="6" max="6" width="18.3984375" customWidth="1"/>
    <col min="7" max="7" width="3.3984375" customWidth="1"/>
    <col min="8" max="8" width="18.3984375" customWidth="1"/>
    <col min="9" max="9" width="3.86328125" customWidth="1"/>
    <col min="10" max="10" width="18.3984375" customWidth="1"/>
    <col min="11" max="11" width="3.3984375" customWidth="1"/>
    <col min="12" max="12" width="18.3984375" customWidth="1"/>
    <col min="13" max="13" width="3.3984375" customWidth="1"/>
    <col min="14" max="14" width="18.3984375" customWidth="1"/>
    <col min="15" max="15" width="3.3984375" customWidth="1"/>
    <col min="16" max="16" width="18.3984375" customWidth="1"/>
  </cols>
  <sheetData>
    <row r="1" spans="1:16" ht="12.75" x14ac:dyDescent="0.35">
      <c r="A1" s="72"/>
      <c r="B1" s="73"/>
      <c r="C1" s="74"/>
      <c r="D1" s="73"/>
      <c r="E1" s="73"/>
      <c r="F1" s="73"/>
      <c r="G1" s="92" t="s">
        <v>85</v>
      </c>
      <c r="H1" s="73"/>
      <c r="I1" s="73"/>
      <c r="J1" s="73"/>
      <c r="K1" s="73"/>
      <c r="L1" s="73"/>
      <c r="M1" s="73"/>
      <c r="N1" s="73"/>
      <c r="O1" s="73"/>
      <c r="P1" s="73"/>
    </row>
    <row r="2" spans="1:16" ht="15.75" customHeight="1" x14ac:dyDescent="0.35">
      <c r="A2" s="73"/>
      <c r="B2" s="73"/>
      <c r="C2" s="73"/>
      <c r="D2" s="73"/>
      <c r="E2" s="73"/>
      <c r="F2" s="73"/>
      <c r="G2" s="73"/>
      <c r="H2" s="73"/>
      <c r="I2" s="73"/>
      <c r="J2" s="73"/>
      <c r="K2" s="73"/>
      <c r="L2" s="73"/>
      <c r="M2" s="73"/>
      <c r="N2" s="73"/>
      <c r="O2" s="73"/>
      <c r="P2" s="73"/>
    </row>
    <row r="3" spans="1:16" ht="15.75" customHeight="1" x14ac:dyDescent="0.35">
      <c r="A3" s="73"/>
      <c r="B3" s="73"/>
      <c r="C3" s="73"/>
      <c r="D3" s="73"/>
      <c r="E3" s="73"/>
      <c r="F3" s="73"/>
      <c r="G3" s="73"/>
      <c r="H3" s="73"/>
      <c r="I3" s="73"/>
      <c r="J3" s="73"/>
      <c r="K3" s="73"/>
      <c r="L3" s="73"/>
      <c r="M3" s="73"/>
      <c r="N3" s="73"/>
      <c r="O3" s="73"/>
      <c r="P3" s="73"/>
    </row>
    <row r="4" spans="1:16" ht="15.75" customHeight="1" x14ac:dyDescent="0.35">
      <c r="A4" s="73"/>
      <c r="B4" s="73"/>
      <c r="C4" s="73"/>
      <c r="D4" s="73"/>
      <c r="E4" s="73"/>
      <c r="F4" s="73"/>
      <c r="G4" s="73"/>
      <c r="H4" s="73"/>
      <c r="I4" s="73"/>
      <c r="J4" s="73"/>
      <c r="K4" s="73"/>
      <c r="L4" s="73"/>
      <c r="M4" s="73"/>
      <c r="N4" s="73"/>
      <c r="O4" s="73"/>
      <c r="P4" s="73"/>
    </row>
    <row r="5" spans="1:16" ht="15.75" customHeight="1" x14ac:dyDescent="0.35">
      <c r="A5" s="73"/>
      <c r="B5" s="73"/>
      <c r="C5" s="73"/>
      <c r="D5" s="73"/>
      <c r="E5" s="73"/>
      <c r="F5" s="73"/>
      <c r="G5" s="73"/>
      <c r="H5" s="73"/>
      <c r="I5" s="73"/>
      <c r="J5" s="73"/>
      <c r="K5" s="73"/>
      <c r="L5" s="73"/>
      <c r="M5" s="73"/>
      <c r="N5" s="73"/>
      <c r="O5" s="73"/>
      <c r="P5" s="73"/>
    </row>
    <row r="6" spans="1:16" ht="15.75" customHeight="1" x14ac:dyDescent="0.35">
      <c r="A6" s="73"/>
      <c r="B6" s="73"/>
      <c r="C6" s="73"/>
      <c r="D6" s="73"/>
      <c r="E6" s="73"/>
      <c r="F6" s="73"/>
      <c r="G6" s="73"/>
      <c r="H6" s="73"/>
      <c r="I6" s="73"/>
      <c r="J6" s="73"/>
      <c r="K6" s="73"/>
      <c r="L6" s="73"/>
      <c r="M6" s="73"/>
      <c r="N6" s="73"/>
      <c r="O6" s="73"/>
      <c r="P6" s="73"/>
    </row>
    <row r="7" spans="1:16" ht="15.75" customHeight="1" x14ac:dyDescent="0.35">
      <c r="A7" s="73"/>
      <c r="B7" s="73"/>
      <c r="C7" s="73"/>
      <c r="D7" s="73"/>
      <c r="E7" s="73"/>
      <c r="F7" s="73"/>
      <c r="G7" s="73"/>
      <c r="H7" s="73"/>
      <c r="I7" s="73"/>
      <c r="J7" s="73"/>
      <c r="K7" s="73"/>
      <c r="L7" s="73"/>
      <c r="M7" s="73"/>
      <c r="N7" s="73"/>
      <c r="O7" s="73"/>
      <c r="P7" s="73"/>
    </row>
    <row r="8" spans="1:16" ht="30" x14ac:dyDescent="0.45">
      <c r="A8" s="1"/>
      <c r="B8" s="2" t="s">
        <v>0</v>
      </c>
      <c r="C8" s="3"/>
      <c r="D8" s="2" t="s">
        <v>1</v>
      </c>
      <c r="E8" s="3"/>
      <c r="F8" s="2" t="s">
        <v>2</v>
      </c>
      <c r="G8" s="3"/>
      <c r="H8" s="2" t="s">
        <v>3</v>
      </c>
      <c r="I8" s="75"/>
      <c r="J8" s="2" t="s">
        <v>0</v>
      </c>
      <c r="K8" s="3"/>
      <c r="L8" s="2" t="s">
        <v>1</v>
      </c>
      <c r="M8" s="3"/>
      <c r="N8" s="2" t="s">
        <v>2</v>
      </c>
      <c r="O8" s="3"/>
      <c r="P8" s="2" t="s">
        <v>3</v>
      </c>
    </row>
    <row r="9" spans="1:16" ht="17.649999999999999" x14ac:dyDescent="0.5">
      <c r="A9" s="5"/>
      <c r="B9" s="5"/>
      <c r="C9" s="5"/>
      <c r="D9" s="5" t="s">
        <v>4</v>
      </c>
      <c r="E9" s="5"/>
      <c r="F9" s="5"/>
      <c r="G9" s="5"/>
      <c r="H9" s="5"/>
      <c r="I9" s="76"/>
      <c r="J9" s="5"/>
      <c r="K9" s="5"/>
      <c r="L9" s="5"/>
      <c r="M9" s="5" t="s">
        <v>5</v>
      </c>
      <c r="N9" s="5"/>
      <c r="O9" s="5"/>
      <c r="P9" s="5"/>
    </row>
    <row r="10" spans="1:16" ht="14.25" x14ac:dyDescent="0.45">
      <c r="A10" s="6">
        <v>1</v>
      </c>
      <c r="B10" s="7" t="s">
        <v>6</v>
      </c>
      <c r="C10" s="8"/>
      <c r="D10" s="9">
        <v>5115348231</v>
      </c>
      <c r="E10" s="4"/>
      <c r="F10" s="10" t="s">
        <v>7</v>
      </c>
      <c r="G10" s="8"/>
      <c r="H10" s="10" t="s">
        <v>8</v>
      </c>
      <c r="I10" s="11">
        <v>15</v>
      </c>
      <c r="J10" s="7" t="s">
        <v>9</v>
      </c>
      <c r="K10" s="8"/>
      <c r="L10" s="9">
        <v>1000000000</v>
      </c>
      <c r="M10" s="8"/>
      <c r="N10" s="10" t="s">
        <v>10</v>
      </c>
      <c r="O10" s="8"/>
      <c r="P10" s="12" t="s">
        <v>11</v>
      </c>
    </row>
    <row r="11" spans="1:16" ht="14.25" x14ac:dyDescent="0.45">
      <c r="A11" s="6">
        <v>2</v>
      </c>
      <c r="B11" s="7" t="s">
        <v>12</v>
      </c>
      <c r="C11" s="8"/>
      <c r="D11" s="9">
        <v>3000000000</v>
      </c>
      <c r="E11" s="4"/>
      <c r="F11" s="10" t="s">
        <v>13</v>
      </c>
      <c r="G11" s="8"/>
      <c r="H11" s="10" t="s">
        <v>14</v>
      </c>
      <c r="I11" s="11">
        <v>16</v>
      </c>
      <c r="J11" s="7" t="s">
        <v>9</v>
      </c>
      <c r="K11" s="8"/>
      <c r="L11" s="9">
        <v>1000000000</v>
      </c>
      <c r="M11" s="8"/>
      <c r="N11" s="10" t="s">
        <v>15</v>
      </c>
      <c r="O11" s="8"/>
      <c r="P11" s="12" t="s">
        <v>16</v>
      </c>
    </row>
    <row r="12" spans="1:16" ht="14.25" x14ac:dyDescent="0.45">
      <c r="A12" s="6">
        <v>3</v>
      </c>
      <c r="B12" s="96" t="s">
        <v>88</v>
      </c>
      <c r="C12" s="8"/>
      <c r="D12" s="9">
        <v>2000000000</v>
      </c>
      <c r="E12" s="4"/>
      <c r="F12" s="10" t="s">
        <v>7</v>
      </c>
      <c r="G12" s="8"/>
      <c r="H12" s="10" t="s">
        <v>8</v>
      </c>
      <c r="I12" s="11">
        <v>17</v>
      </c>
      <c r="J12" s="7" t="s">
        <v>9</v>
      </c>
      <c r="K12" s="8"/>
      <c r="L12" s="9">
        <v>300000000</v>
      </c>
      <c r="M12" s="8"/>
      <c r="N12" s="10" t="s">
        <v>18</v>
      </c>
      <c r="O12" s="8"/>
      <c r="P12" s="12" t="s">
        <v>16</v>
      </c>
    </row>
    <row r="13" spans="1:16" ht="14.25" x14ac:dyDescent="0.45">
      <c r="A13" s="6">
        <v>4</v>
      </c>
      <c r="B13" s="96" t="s">
        <v>88</v>
      </c>
      <c r="C13" s="8"/>
      <c r="D13" s="9">
        <v>1000000000</v>
      </c>
      <c r="E13" s="4"/>
      <c r="F13" s="10" t="s">
        <v>7</v>
      </c>
      <c r="G13" s="8"/>
      <c r="H13" s="10" t="s">
        <v>8</v>
      </c>
      <c r="I13" s="11">
        <v>18</v>
      </c>
      <c r="J13" s="7" t="s">
        <v>9</v>
      </c>
      <c r="K13" s="8"/>
      <c r="L13" s="13">
        <v>299888355</v>
      </c>
      <c r="M13" s="8"/>
      <c r="N13" s="10" t="s">
        <v>19</v>
      </c>
      <c r="O13" s="8"/>
      <c r="P13" s="12" t="s">
        <v>20</v>
      </c>
    </row>
    <row r="14" spans="1:16" ht="14.25" x14ac:dyDescent="0.45">
      <c r="A14" s="6">
        <v>5</v>
      </c>
      <c r="B14" s="7" t="s">
        <v>6</v>
      </c>
      <c r="C14" s="8"/>
      <c r="D14" s="9">
        <v>2300000000</v>
      </c>
      <c r="E14" s="14"/>
      <c r="F14" s="10" t="s">
        <v>7</v>
      </c>
      <c r="G14" s="8"/>
      <c r="H14" s="10" t="s">
        <v>8</v>
      </c>
      <c r="I14" s="11">
        <v>19</v>
      </c>
      <c r="J14" s="7" t="s">
        <v>9</v>
      </c>
      <c r="K14" s="8"/>
      <c r="L14" s="9">
        <v>223786059</v>
      </c>
      <c r="M14" s="8"/>
      <c r="N14" s="10" t="s">
        <v>21</v>
      </c>
      <c r="O14" s="8"/>
      <c r="P14" s="12" t="s">
        <v>22</v>
      </c>
    </row>
    <row r="15" spans="1:16" ht="14.25" x14ac:dyDescent="0.45">
      <c r="A15" s="6">
        <v>6</v>
      </c>
      <c r="B15" s="96" t="s">
        <v>88</v>
      </c>
      <c r="C15" s="8"/>
      <c r="D15" s="9">
        <v>1000000000</v>
      </c>
      <c r="E15" s="14"/>
      <c r="F15" s="10" t="s">
        <v>23</v>
      </c>
      <c r="G15" s="8"/>
      <c r="H15" s="10" t="s">
        <v>24</v>
      </c>
      <c r="I15" s="11">
        <v>20</v>
      </c>
      <c r="J15" s="7" t="s">
        <v>9</v>
      </c>
      <c r="K15" s="8"/>
      <c r="L15" s="9">
        <v>500379494</v>
      </c>
      <c r="M15" s="8"/>
      <c r="N15" s="10" t="s">
        <v>25</v>
      </c>
      <c r="O15" s="8"/>
      <c r="P15" s="12" t="s">
        <v>26</v>
      </c>
    </row>
    <row r="16" spans="1:16" ht="14.25" x14ac:dyDescent="0.45">
      <c r="A16" s="6">
        <v>7</v>
      </c>
      <c r="B16" s="7" t="s">
        <v>27</v>
      </c>
      <c r="C16" s="8"/>
      <c r="D16" s="9">
        <v>882581089.62</v>
      </c>
      <c r="E16" s="14"/>
      <c r="F16" s="10" t="s">
        <v>23</v>
      </c>
      <c r="G16" s="8"/>
      <c r="H16" s="10" t="s">
        <v>24</v>
      </c>
      <c r="I16" s="11">
        <v>21</v>
      </c>
      <c r="J16" s="7" t="s">
        <v>9</v>
      </c>
      <c r="K16" s="8"/>
      <c r="L16" s="9">
        <v>86788886</v>
      </c>
      <c r="M16" s="8"/>
      <c r="N16" s="10" t="s">
        <v>28</v>
      </c>
      <c r="O16" s="8"/>
      <c r="P16" s="12" t="s">
        <v>29</v>
      </c>
    </row>
    <row r="17" spans="1:16" ht="14.25" x14ac:dyDescent="0.45">
      <c r="A17" s="6">
        <v>8</v>
      </c>
      <c r="B17" s="7" t="s">
        <v>30</v>
      </c>
      <c r="C17" s="8"/>
      <c r="D17" s="9">
        <v>1200000000</v>
      </c>
      <c r="E17" s="14"/>
      <c r="F17" s="10" t="s">
        <v>31</v>
      </c>
      <c r="G17" s="8"/>
      <c r="H17" s="10" t="s">
        <v>32</v>
      </c>
      <c r="I17" s="11">
        <v>22</v>
      </c>
      <c r="J17" s="7" t="s">
        <v>9</v>
      </c>
      <c r="K17" s="8"/>
      <c r="L17" s="9">
        <v>56998668</v>
      </c>
      <c r="M17" s="8"/>
      <c r="N17" s="10" t="s">
        <v>33</v>
      </c>
      <c r="O17" s="8"/>
      <c r="P17" s="12" t="s">
        <v>34</v>
      </c>
    </row>
    <row r="18" spans="1:16" ht="14.25" x14ac:dyDescent="0.45">
      <c r="A18" s="6">
        <v>9</v>
      </c>
      <c r="B18" s="7" t="s">
        <v>30</v>
      </c>
      <c r="C18" s="8"/>
      <c r="D18" s="9">
        <v>300000000</v>
      </c>
      <c r="E18" s="8"/>
      <c r="F18" s="10" t="s">
        <v>31</v>
      </c>
      <c r="G18" s="8"/>
      <c r="H18" s="10" t="s">
        <v>35</v>
      </c>
      <c r="I18" s="11">
        <v>23</v>
      </c>
      <c r="J18" s="7" t="s">
        <v>9</v>
      </c>
      <c r="K18" s="8"/>
      <c r="L18" s="9">
        <v>2500000000</v>
      </c>
      <c r="M18" s="8"/>
      <c r="N18" s="10" t="s">
        <v>7</v>
      </c>
      <c r="O18" s="8"/>
      <c r="P18" s="15" t="s">
        <v>8</v>
      </c>
    </row>
    <row r="19" spans="1:16" ht="14.25" x14ac:dyDescent="0.45">
      <c r="A19" s="6">
        <v>10</v>
      </c>
      <c r="B19" s="7" t="s">
        <v>27</v>
      </c>
      <c r="C19" s="8"/>
      <c r="D19" s="9">
        <v>700000000</v>
      </c>
      <c r="E19" s="8"/>
      <c r="F19" s="10" t="s">
        <v>31</v>
      </c>
      <c r="G19" s="8"/>
      <c r="H19" s="10" t="s">
        <v>35</v>
      </c>
      <c r="I19" s="11">
        <v>24</v>
      </c>
      <c r="J19" s="7" t="s">
        <v>9</v>
      </c>
      <c r="K19" s="8"/>
      <c r="L19" s="9">
        <v>569432472.52999997</v>
      </c>
      <c r="M19" s="8"/>
      <c r="N19" s="10" t="s">
        <v>7</v>
      </c>
      <c r="O19" s="8"/>
      <c r="P19" s="15" t="s">
        <v>8</v>
      </c>
    </row>
    <row r="20" spans="1:16" ht="14.25" x14ac:dyDescent="0.45">
      <c r="A20" s="6">
        <v>11</v>
      </c>
      <c r="B20" s="7" t="s">
        <v>27</v>
      </c>
      <c r="C20" s="8"/>
      <c r="D20" s="9">
        <v>1000000000</v>
      </c>
      <c r="E20" s="8"/>
      <c r="F20" s="10" t="s">
        <v>31</v>
      </c>
      <c r="G20" s="8"/>
      <c r="H20" s="10" t="s">
        <v>36</v>
      </c>
      <c r="I20" s="11">
        <v>25</v>
      </c>
      <c r="J20" s="7" t="s">
        <v>9</v>
      </c>
      <c r="K20" s="8"/>
      <c r="L20" s="9">
        <v>2250000000</v>
      </c>
      <c r="M20" s="8"/>
      <c r="N20" s="10" t="s">
        <v>7</v>
      </c>
      <c r="O20" s="8"/>
      <c r="P20" s="15" t="s">
        <v>8</v>
      </c>
    </row>
    <row r="21" spans="1:16" ht="14.25" x14ac:dyDescent="0.45">
      <c r="A21" s="6">
        <v>12</v>
      </c>
      <c r="B21" s="96" t="s">
        <v>88</v>
      </c>
      <c r="C21" s="8"/>
      <c r="D21" s="9">
        <v>1000000000</v>
      </c>
      <c r="E21" s="8"/>
      <c r="F21" s="10" t="s">
        <v>31</v>
      </c>
      <c r="G21" s="8"/>
      <c r="H21" s="10" t="s">
        <v>35</v>
      </c>
      <c r="I21" s="11">
        <v>26</v>
      </c>
      <c r="J21" s="7" t="s">
        <v>9</v>
      </c>
      <c r="K21" s="8"/>
      <c r="L21" s="9">
        <v>700000000</v>
      </c>
      <c r="M21" s="8"/>
      <c r="N21" s="10" t="s">
        <v>7</v>
      </c>
      <c r="O21" s="8"/>
      <c r="P21" s="15" t="s">
        <v>8</v>
      </c>
    </row>
    <row r="22" spans="1:16" ht="14.25" x14ac:dyDescent="0.45">
      <c r="A22" s="6">
        <v>13</v>
      </c>
      <c r="B22" s="96" t="s">
        <v>88</v>
      </c>
      <c r="C22" s="8"/>
      <c r="D22" s="9">
        <v>1000000000</v>
      </c>
      <c r="E22" s="8"/>
      <c r="F22" s="10" t="s">
        <v>31</v>
      </c>
      <c r="G22" s="8"/>
      <c r="H22" s="10" t="s">
        <v>36</v>
      </c>
      <c r="I22" s="16"/>
      <c r="J22" s="8"/>
      <c r="K22" s="8"/>
      <c r="L22" s="4"/>
      <c r="M22" s="8"/>
      <c r="N22" s="8"/>
      <c r="O22" s="8"/>
      <c r="P22" s="4"/>
    </row>
    <row r="23" spans="1:16" ht="14.25" x14ac:dyDescent="0.45">
      <c r="A23" s="6">
        <v>14</v>
      </c>
      <c r="B23" s="96" t="s">
        <v>88</v>
      </c>
      <c r="C23" s="8"/>
      <c r="D23" s="9">
        <v>1000000000</v>
      </c>
      <c r="E23" s="8"/>
      <c r="F23" s="10" t="s">
        <v>31</v>
      </c>
      <c r="G23" s="8"/>
      <c r="H23" s="10" t="s">
        <v>36</v>
      </c>
      <c r="I23" s="16"/>
      <c r="J23" s="8"/>
      <c r="K23" s="8"/>
      <c r="L23" s="4"/>
      <c r="M23" s="8"/>
      <c r="N23" s="8"/>
      <c r="O23" s="8"/>
      <c r="P23" s="4"/>
    </row>
  </sheetData>
  <mergeCells count="4">
    <mergeCell ref="A1:B7"/>
    <mergeCell ref="C1:F7"/>
    <mergeCell ref="G1:P7"/>
    <mergeCell ref="I8:I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8"/>
  <sheetViews>
    <sheetView showGridLines="0" view="pageBreakPreview" zoomScaleNormal="100" zoomScaleSheetLayoutView="100" workbookViewId="0">
      <selection activeCell="L26" sqref="L26"/>
    </sheetView>
  </sheetViews>
  <sheetFormatPr baseColWidth="10" defaultColWidth="14.3984375" defaultRowHeight="12.75" x14ac:dyDescent="0.35"/>
  <cols>
    <col min="1" max="1" width="3.86328125" customWidth="1"/>
    <col min="2" max="2" width="22.1328125" customWidth="1"/>
    <col min="3" max="3" width="2.86328125" customWidth="1"/>
    <col min="4" max="4" width="22.1328125" customWidth="1"/>
    <col min="5" max="5" width="2.86328125" customWidth="1"/>
    <col min="6" max="6" width="22.1328125" customWidth="1"/>
    <col min="7" max="7" width="3.86328125" customWidth="1"/>
    <col min="8" max="8" width="22.1328125" customWidth="1"/>
    <col min="9" max="9" width="2.86328125" customWidth="1"/>
    <col min="10" max="10" width="22.1328125" customWidth="1"/>
    <col min="11" max="11" width="2.86328125" customWidth="1"/>
    <col min="12" max="12" width="22.1328125" customWidth="1"/>
    <col min="13" max="13" width="7.53125" customWidth="1"/>
  </cols>
  <sheetData>
    <row r="1" spans="1:13" x14ac:dyDescent="0.35">
      <c r="A1" s="77"/>
      <c r="B1" s="73"/>
      <c r="C1" s="78"/>
      <c r="D1" s="73"/>
      <c r="E1" s="73"/>
      <c r="F1" s="73"/>
      <c r="G1" s="93" t="s">
        <v>86</v>
      </c>
      <c r="H1" s="73"/>
      <c r="I1" s="73"/>
      <c r="J1" s="73"/>
      <c r="K1" s="73"/>
      <c r="L1" s="73"/>
    </row>
    <row r="2" spans="1:13" x14ac:dyDescent="0.35">
      <c r="A2" s="73"/>
      <c r="B2" s="73"/>
      <c r="C2" s="73"/>
      <c r="D2" s="73"/>
      <c r="E2" s="73"/>
      <c r="F2" s="73"/>
      <c r="G2" s="73"/>
      <c r="H2" s="73"/>
      <c r="I2" s="73"/>
      <c r="J2" s="73"/>
      <c r="K2" s="73"/>
      <c r="L2" s="73"/>
    </row>
    <row r="3" spans="1:13" x14ac:dyDescent="0.35">
      <c r="A3" s="73"/>
      <c r="B3" s="73"/>
      <c r="C3" s="73"/>
      <c r="D3" s="73"/>
      <c r="E3" s="73"/>
      <c r="F3" s="73"/>
      <c r="G3" s="73"/>
      <c r="H3" s="73"/>
      <c r="I3" s="73"/>
      <c r="J3" s="73"/>
      <c r="K3" s="73"/>
      <c r="L3" s="73"/>
    </row>
    <row r="4" spans="1:13" x14ac:dyDescent="0.35">
      <c r="A4" s="73"/>
      <c r="B4" s="73"/>
      <c r="C4" s="73"/>
      <c r="D4" s="73"/>
      <c r="E4" s="73"/>
      <c r="F4" s="73"/>
      <c r="G4" s="73"/>
      <c r="H4" s="73"/>
      <c r="I4" s="73"/>
      <c r="J4" s="73"/>
      <c r="K4" s="73"/>
      <c r="L4" s="73"/>
    </row>
    <row r="5" spans="1:13" x14ac:dyDescent="0.35">
      <c r="A5" s="73"/>
      <c r="B5" s="73"/>
      <c r="C5" s="73"/>
      <c r="D5" s="73"/>
      <c r="E5" s="73"/>
      <c r="F5" s="73"/>
      <c r="G5" s="73"/>
      <c r="H5" s="73"/>
      <c r="I5" s="73"/>
      <c r="J5" s="73"/>
      <c r="K5" s="73"/>
      <c r="L5" s="73"/>
    </row>
    <row r="6" spans="1:13" x14ac:dyDescent="0.35">
      <c r="A6" s="73"/>
      <c r="B6" s="73"/>
      <c r="C6" s="73"/>
      <c r="D6" s="73"/>
      <c r="E6" s="73"/>
      <c r="F6" s="73"/>
      <c r="G6" s="73"/>
      <c r="H6" s="73"/>
      <c r="I6" s="73"/>
      <c r="J6" s="73"/>
      <c r="K6" s="73"/>
      <c r="L6" s="73"/>
    </row>
    <row r="7" spans="1:13" x14ac:dyDescent="0.35">
      <c r="A7" s="73"/>
      <c r="B7" s="73"/>
      <c r="C7" s="73"/>
      <c r="D7" s="73"/>
      <c r="E7" s="73"/>
      <c r="F7" s="73"/>
      <c r="G7" s="73"/>
      <c r="H7" s="73"/>
      <c r="I7" s="73"/>
      <c r="J7" s="73"/>
      <c r="K7" s="73"/>
      <c r="L7" s="73"/>
    </row>
    <row r="8" spans="1:13" ht="30" x14ac:dyDescent="0.45">
      <c r="A8" s="1"/>
      <c r="B8" s="2" t="s">
        <v>0</v>
      </c>
      <c r="C8" s="3"/>
      <c r="D8" s="2" t="s">
        <v>1</v>
      </c>
      <c r="E8" s="3"/>
      <c r="F8" s="2" t="s">
        <v>37</v>
      </c>
      <c r="G8" s="75"/>
      <c r="H8" s="2" t="s">
        <v>0</v>
      </c>
      <c r="I8" s="3"/>
      <c r="J8" s="2" t="s">
        <v>1</v>
      </c>
      <c r="K8" s="3"/>
      <c r="L8" s="2" t="s">
        <v>37</v>
      </c>
    </row>
    <row r="9" spans="1:13" ht="17.649999999999999" x14ac:dyDescent="0.5">
      <c r="A9" s="79" t="s">
        <v>4</v>
      </c>
      <c r="B9" s="73"/>
      <c r="C9" s="73"/>
      <c r="D9" s="73"/>
      <c r="E9" s="73"/>
      <c r="F9" s="73"/>
      <c r="G9" s="76"/>
      <c r="H9" s="79" t="s">
        <v>5</v>
      </c>
      <c r="I9" s="73"/>
      <c r="J9" s="73"/>
      <c r="K9" s="73"/>
      <c r="L9" s="73"/>
      <c r="M9" s="17"/>
    </row>
    <row r="10" spans="1:13" ht="15.75" x14ac:dyDescent="0.5">
      <c r="A10" s="18">
        <v>1</v>
      </c>
      <c r="B10" s="7" t="s">
        <v>6</v>
      </c>
      <c r="C10" s="8"/>
      <c r="D10" s="19">
        <v>5115348231</v>
      </c>
      <c r="E10" s="8"/>
      <c r="F10" s="19">
        <v>5026581604.9200001</v>
      </c>
      <c r="G10" s="11">
        <v>15</v>
      </c>
      <c r="H10" s="7" t="s">
        <v>9</v>
      </c>
      <c r="I10" s="8"/>
      <c r="J10" s="19">
        <v>1000000000</v>
      </c>
      <c r="K10" s="8"/>
      <c r="L10" s="19">
        <v>722758768.13</v>
      </c>
    </row>
    <row r="11" spans="1:13" ht="15.75" x14ac:dyDescent="0.5">
      <c r="A11" s="18">
        <f t="shared" ref="A11:A23" si="0">A10+1</f>
        <v>2</v>
      </c>
      <c r="B11" s="7" t="s">
        <v>12</v>
      </c>
      <c r="C11" s="8"/>
      <c r="D11" s="19">
        <v>3000000000</v>
      </c>
      <c r="E11" s="8"/>
      <c r="F11" s="19">
        <v>2951796573.3499999</v>
      </c>
      <c r="G11" s="11">
        <f t="shared" ref="G11:G21" si="1">G10+1</f>
        <v>16</v>
      </c>
      <c r="H11" s="96" t="s">
        <v>89</v>
      </c>
      <c r="I11" s="8"/>
      <c r="J11" s="19">
        <v>1000000000</v>
      </c>
      <c r="K11" s="8"/>
      <c r="L11" s="19">
        <v>995600150</v>
      </c>
    </row>
    <row r="12" spans="1:13" ht="15.75" x14ac:dyDescent="0.5">
      <c r="A12" s="18">
        <f t="shared" si="0"/>
        <v>3</v>
      </c>
      <c r="B12" s="96" t="s">
        <v>88</v>
      </c>
      <c r="C12" s="8"/>
      <c r="D12" s="19">
        <v>2000000000</v>
      </c>
      <c r="E12" s="8"/>
      <c r="F12" s="19">
        <v>1969020000</v>
      </c>
      <c r="G12" s="11">
        <f t="shared" si="1"/>
        <v>17</v>
      </c>
      <c r="H12" s="96" t="s">
        <v>89</v>
      </c>
      <c r="I12" s="8"/>
      <c r="J12" s="19">
        <v>300000000</v>
      </c>
      <c r="K12" s="8"/>
      <c r="L12" s="19">
        <v>300000000</v>
      </c>
    </row>
    <row r="13" spans="1:13" ht="15.75" x14ac:dyDescent="0.5">
      <c r="A13" s="18">
        <f t="shared" si="0"/>
        <v>4</v>
      </c>
      <c r="B13" s="96" t="s">
        <v>88</v>
      </c>
      <c r="C13" s="8"/>
      <c r="D13" s="19">
        <v>1000000000</v>
      </c>
      <c r="E13" s="8"/>
      <c r="F13" s="19">
        <v>984510000</v>
      </c>
      <c r="G13" s="11">
        <f t="shared" si="1"/>
        <v>18</v>
      </c>
      <c r="H13" s="96" t="s">
        <v>89</v>
      </c>
      <c r="I13" s="8"/>
      <c r="J13" s="20">
        <v>299888355</v>
      </c>
      <c r="K13" s="8"/>
      <c r="L13" s="20">
        <v>299888355</v>
      </c>
    </row>
    <row r="14" spans="1:13" ht="15.75" x14ac:dyDescent="0.5">
      <c r="A14" s="18">
        <f t="shared" si="0"/>
        <v>5</v>
      </c>
      <c r="B14" s="7" t="s">
        <v>6</v>
      </c>
      <c r="C14" s="8"/>
      <c r="D14" s="19">
        <v>2300000000</v>
      </c>
      <c r="E14" s="8"/>
      <c r="F14" s="19">
        <v>2278924520</v>
      </c>
      <c r="G14" s="11">
        <f t="shared" si="1"/>
        <v>19</v>
      </c>
      <c r="H14" s="96" t="s">
        <v>89</v>
      </c>
      <c r="I14" s="8"/>
      <c r="J14" s="19">
        <v>223786059</v>
      </c>
      <c r="K14" s="8"/>
      <c r="L14" s="19">
        <v>211994864</v>
      </c>
    </row>
    <row r="15" spans="1:13" ht="15.75" x14ac:dyDescent="0.5">
      <c r="A15" s="18">
        <f t="shared" si="0"/>
        <v>6</v>
      </c>
      <c r="B15" s="96" t="s">
        <v>88</v>
      </c>
      <c r="C15" s="8"/>
      <c r="D15" s="19">
        <v>1000000000</v>
      </c>
      <c r="E15" s="8"/>
      <c r="F15" s="19">
        <v>978748238.72999895</v>
      </c>
      <c r="G15" s="11">
        <f t="shared" si="1"/>
        <v>20</v>
      </c>
      <c r="H15" s="96" t="s">
        <v>89</v>
      </c>
      <c r="I15" s="8"/>
      <c r="J15" s="19">
        <v>500379494</v>
      </c>
      <c r="K15" s="8"/>
      <c r="L15" s="19">
        <v>500379494</v>
      </c>
    </row>
    <row r="16" spans="1:13" ht="15.75" x14ac:dyDescent="0.5">
      <c r="A16" s="18">
        <f t="shared" si="0"/>
        <v>7</v>
      </c>
      <c r="B16" s="7" t="s">
        <v>27</v>
      </c>
      <c r="C16" s="8"/>
      <c r="D16" s="19">
        <v>882581089.62</v>
      </c>
      <c r="E16" s="8"/>
      <c r="F16" s="19">
        <v>798728391.14999998</v>
      </c>
      <c r="G16" s="11">
        <f t="shared" si="1"/>
        <v>21</v>
      </c>
      <c r="H16" s="96" t="s">
        <v>89</v>
      </c>
      <c r="I16" s="8"/>
      <c r="J16" s="19">
        <v>86788886</v>
      </c>
      <c r="K16" s="8"/>
      <c r="L16" s="19">
        <v>86788886</v>
      </c>
    </row>
    <row r="17" spans="1:12" ht="15.75" x14ac:dyDescent="0.5">
      <c r="A17" s="18">
        <f t="shared" si="0"/>
        <v>8</v>
      </c>
      <c r="B17" s="7" t="s">
        <v>30</v>
      </c>
      <c r="C17" s="8"/>
      <c r="D17" s="19">
        <v>1200000000</v>
      </c>
      <c r="E17" s="8"/>
      <c r="F17" s="19">
        <v>1190781480</v>
      </c>
      <c r="G17" s="11">
        <f t="shared" si="1"/>
        <v>22</v>
      </c>
      <c r="H17" s="96" t="s">
        <v>89</v>
      </c>
      <c r="I17" s="8"/>
      <c r="J17" s="19">
        <v>56998668</v>
      </c>
      <c r="K17" s="8"/>
      <c r="L17" s="19">
        <v>56000000</v>
      </c>
    </row>
    <row r="18" spans="1:12" ht="15.75" x14ac:dyDescent="0.5">
      <c r="A18" s="18">
        <f t="shared" si="0"/>
        <v>9</v>
      </c>
      <c r="B18" s="7" t="s">
        <v>30</v>
      </c>
      <c r="C18" s="8"/>
      <c r="D18" s="19">
        <v>300000000</v>
      </c>
      <c r="E18" s="8"/>
      <c r="F18" s="19">
        <v>297456640</v>
      </c>
      <c r="G18" s="11">
        <f t="shared" si="1"/>
        <v>23</v>
      </c>
      <c r="H18" s="7" t="s">
        <v>9</v>
      </c>
      <c r="I18" s="21"/>
      <c r="J18" s="19">
        <v>2500000000</v>
      </c>
      <c r="K18" s="21"/>
      <c r="L18" s="19">
        <v>2456673195.66116</v>
      </c>
    </row>
    <row r="19" spans="1:12" ht="15.75" x14ac:dyDescent="0.5">
      <c r="A19" s="18">
        <f t="shared" si="0"/>
        <v>10</v>
      </c>
      <c r="B19" s="7" t="s">
        <v>27</v>
      </c>
      <c r="C19" s="8"/>
      <c r="D19" s="19">
        <v>700000000</v>
      </c>
      <c r="E19" s="8"/>
      <c r="F19" s="19">
        <v>694416459.89999998</v>
      </c>
      <c r="G19" s="11">
        <f t="shared" si="1"/>
        <v>24</v>
      </c>
      <c r="H19" s="7" t="s">
        <v>9</v>
      </c>
      <c r="I19" s="22"/>
      <c r="J19" s="19">
        <v>569432472.52999997</v>
      </c>
      <c r="K19" s="22"/>
      <c r="L19" s="19">
        <v>558449007.06833696</v>
      </c>
    </row>
    <row r="20" spans="1:12" ht="15.75" x14ac:dyDescent="0.5">
      <c r="A20" s="18">
        <f t="shared" si="0"/>
        <v>11</v>
      </c>
      <c r="B20" s="7" t="s">
        <v>27</v>
      </c>
      <c r="C20" s="8"/>
      <c r="D20" s="19">
        <v>1000000000</v>
      </c>
      <c r="E20" s="8"/>
      <c r="F20" s="19">
        <v>994459810</v>
      </c>
      <c r="G20" s="11">
        <f t="shared" si="1"/>
        <v>25</v>
      </c>
      <c r="H20" s="7" t="s">
        <v>9</v>
      </c>
      <c r="I20" s="22"/>
      <c r="J20" s="19">
        <v>2250000000</v>
      </c>
      <c r="K20" s="22"/>
      <c r="L20" s="19">
        <v>2230408964.18999</v>
      </c>
    </row>
    <row r="21" spans="1:12" ht="15.75" x14ac:dyDescent="0.5">
      <c r="A21" s="18">
        <f t="shared" si="0"/>
        <v>12</v>
      </c>
      <c r="B21" s="96" t="s">
        <v>88</v>
      </c>
      <c r="C21" s="8"/>
      <c r="D21" s="19">
        <v>1000000000</v>
      </c>
      <c r="E21" s="8"/>
      <c r="F21" s="19">
        <v>992830966</v>
      </c>
      <c r="G21" s="11">
        <f t="shared" si="1"/>
        <v>26</v>
      </c>
      <c r="H21" s="7" t="s">
        <v>9</v>
      </c>
      <c r="I21" s="22"/>
      <c r="J21" s="19">
        <v>700000000</v>
      </c>
      <c r="K21" s="22"/>
      <c r="L21" s="19">
        <v>691604597.89999998</v>
      </c>
    </row>
    <row r="22" spans="1:12" ht="15.75" x14ac:dyDescent="0.5">
      <c r="A22" s="18">
        <f t="shared" si="0"/>
        <v>13</v>
      </c>
      <c r="B22" s="96" t="s">
        <v>88</v>
      </c>
      <c r="C22" s="8"/>
      <c r="D22" s="19">
        <v>1000000000</v>
      </c>
      <c r="E22" s="8"/>
      <c r="F22" s="19">
        <v>995000240</v>
      </c>
      <c r="G22" s="16"/>
      <c r="H22" s="8"/>
      <c r="I22" s="8"/>
      <c r="J22" s="8"/>
      <c r="K22" s="8"/>
      <c r="L22" s="8"/>
    </row>
    <row r="23" spans="1:12" ht="15.75" x14ac:dyDescent="0.5">
      <c r="A23" s="18">
        <f t="shared" si="0"/>
        <v>14</v>
      </c>
      <c r="B23" s="96" t="s">
        <v>88</v>
      </c>
      <c r="C23" s="8"/>
      <c r="D23" s="19">
        <v>1000000000</v>
      </c>
      <c r="E23" s="8"/>
      <c r="F23" s="19">
        <v>993869357</v>
      </c>
      <c r="G23" s="23"/>
      <c r="H23" s="8"/>
      <c r="I23" s="8"/>
      <c r="J23" s="8"/>
      <c r="K23" s="8"/>
      <c r="L23" s="8"/>
    </row>
    <row r="24" spans="1:12" ht="15.4" x14ac:dyDescent="0.45">
      <c r="A24" s="24"/>
      <c r="B24" s="25" t="s">
        <v>38</v>
      </c>
      <c r="C24" s="25"/>
      <c r="D24" s="25"/>
      <c r="E24" s="26"/>
      <c r="F24" s="95">
        <f>SUM(F10:F23)</f>
        <v>21147124281.049999</v>
      </c>
      <c r="G24" s="8"/>
      <c r="H24" s="25" t="s">
        <v>39</v>
      </c>
      <c r="I24" s="27"/>
      <c r="J24" s="27"/>
      <c r="K24" s="28"/>
      <c r="L24" s="95">
        <f>SUM(L10,L18:L21)</f>
        <v>6659894532.9494867</v>
      </c>
    </row>
    <row r="25" spans="1:12" ht="14.25" x14ac:dyDescent="0.45">
      <c r="A25" s="29"/>
      <c r="B25" s="29"/>
      <c r="C25" s="29"/>
      <c r="D25" s="29"/>
      <c r="E25" s="29"/>
      <c r="F25" s="29"/>
      <c r="G25" s="29"/>
      <c r="H25" s="8"/>
      <c r="I25" s="8"/>
      <c r="J25" s="8"/>
      <c r="K25" s="8"/>
      <c r="L25" s="8"/>
    </row>
    <row r="26" spans="1:12" ht="15" x14ac:dyDescent="0.4">
      <c r="A26" s="30" t="s">
        <v>40</v>
      </c>
      <c r="B26" s="30"/>
      <c r="C26" s="30"/>
      <c r="D26" s="30"/>
      <c r="E26" s="30"/>
      <c r="F26" s="30"/>
      <c r="G26" s="30"/>
      <c r="H26" s="30"/>
      <c r="I26" s="30"/>
      <c r="J26" s="30"/>
      <c r="K26" s="31"/>
      <c r="L26" s="115">
        <f>F24+L24</f>
        <v>27807018813.999485</v>
      </c>
    </row>
    <row r="27" spans="1:12" ht="14.25" x14ac:dyDescent="0.45">
      <c r="A27" s="94" t="s">
        <v>87</v>
      </c>
      <c r="B27" s="94"/>
      <c r="C27" s="94"/>
      <c r="D27" s="94"/>
      <c r="E27" s="94"/>
      <c r="F27" s="94"/>
      <c r="G27" s="29"/>
      <c r="H27" s="29"/>
      <c r="I27" s="29"/>
      <c r="J27" s="29"/>
      <c r="K27" s="29"/>
      <c r="L27" s="29"/>
    </row>
    <row r="28" spans="1:12" x14ac:dyDescent="0.35">
      <c r="A28" s="32"/>
    </row>
  </sheetData>
  <mergeCells count="7">
    <mergeCell ref="A27:F27"/>
    <mergeCell ref="A1:B7"/>
    <mergeCell ref="C1:F7"/>
    <mergeCell ref="G1:L7"/>
    <mergeCell ref="G8:G9"/>
    <mergeCell ref="A9:F9"/>
    <mergeCell ref="H9:L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8"/>
  <sheetViews>
    <sheetView showGridLines="0" zoomScale="90" zoomScaleNormal="90" workbookViewId="0">
      <selection activeCell="G23" sqref="G23"/>
    </sheetView>
  </sheetViews>
  <sheetFormatPr baseColWidth="10" defaultColWidth="14.3984375" defaultRowHeight="12.75" x14ac:dyDescent="0.35"/>
  <cols>
    <col min="1" max="1" width="4.1328125" customWidth="1"/>
    <col min="2" max="3" width="19.1328125" customWidth="1"/>
    <col min="4" max="4" width="26.53125" customWidth="1"/>
    <col min="5" max="5" width="27.59765625" bestFit="1" customWidth="1"/>
    <col min="6" max="6" width="28.73046875" customWidth="1"/>
    <col min="7" max="7" width="23.1328125" customWidth="1"/>
    <col min="8" max="8" width="4.1328125" customWidth="1"/>
    <col min="9" max="9" width="27.265625" customWidth="1"/>
    <col min="10" max="10" width="19.1328125" customWidth="1"/>
    <col min="11" max="11" width="18.265625" customWidth="1"/>
    <col min="12" max="12" width="28.1328125" customWidth="1"/>
    <col min="13" max="13" width="27.53125" customWidth="1"/>
    <col min="14" max="14" width="24.1328125" customWidth="1"/>
    <col min="15" max="15" width="7.53125" customWidth="1"/>
  </cols>
  <sheetData>
    <row r="1" spans="1:15" x14ac:dyDescent="0.35">
      <c r="A1" s="73"/>
      <c r="B1" s="73"/>
      <c r="C1" s="73"/>
      <c r="D1" s="73"/>
      <c r="E1" s="73"/>
      <c r="F1" s="97" t="s">
        <v>90</v>
      </c>
      <c r="G1" s="73"/>
      <c r="H1" s="73"/>
      <c r="I1" s="73"/>
      <c r="J1" s="73"/>
      <c r="K1" s="73"/>
      <c r="L1" s="73"/>
      <c r="M1" s="73"/>
      <c r="N1" s="73"/>
    </row>
    <row r="2" spans="1:15" x14ac:dyDescent="0.35">
      <c r="A2" s="73"/>
      <c r="B2" s="73"/>
      <c r="C2" s="73"/>
      <c r="D2" s="73"/>
      <c r="E2" s="73"/>
      <c r="F2" s="73"/>
      <c r="G2" s="73"/>
      <c r="H2" s="73"/>
      <c r="I2" s="73"/>
      <c r="J2" s="73"/>
      <c r="K2" s="73"/>
      <c r="L2" s="73"/>
      <c r="M2" s="73"/>
      <c r="N2" s="73"/>
    </row>
    <row r="3" spans="1:15" x14ac:dyDescent="0.35">
      <c r="A3" s="73"/>
      <c r="B3" s="73"/>
      <c r="C3" s="73"/>
      <c r="D3" s="73"/>
      <c r="E3" s="73"/>
      <c r="F3" s="73"/>
      <c r="G3" s="73"/>
      <c r="H3" s="73"/>
      <c r="I3" s="73"/>
      <c r="J3" s="73"/>
      <c r="K3" s="73"/>
      <c r="L3" s="73"/>
      <c r="M3" s="73"/>
      <c r="N3" s="73"/>
    </row>
    <row r="4" spans="1:15" x14ac:dyDescent="0.35">
      <c r="A4" s="73"/>
      <c r="B4" s="73"/>
      <c r="C4" s="73"/>
      <c r="D4" s="73"/>
      <c r="E4" s="73"/>
      <c r="F4" s="73"/>
      <c r="G4" s="73"/>
      <c r="H4" s="73"/>
      <c r="I4" s="73"/>
      <c r="J4" s="73"/>
      <c r="K4" s="73"/>
      <c r="L4" s="73"/>
      <c r="M4" s="73"/>
      <c r="N4" s="73"/>
    </row>
    <row r="5" spans="1:15" x14ac:dyDescent="0.35">
      <c r="A5" s="73"/>
      <c r="B5" s="73"/>
      <c r="C5" s="73"/>
      <c r="D5" s="73"/>
      <c r="E5" s="73"/>
      <c r="F5" s="73"/>
      <c r="G5" s="73"/>
      <c r="H5" s="73"/>
      <c r="I5" s="73"/>
      <c r="J5" s="73"/>
      <c r="K5" s="73"/>
      <c r="L5" s="73"/>
      <c r="M5" s="73"/>
      <c r="N5" s="73"/>
    </row>
    <row r="6" spans="1:15" ht="30" x14ac:dyDescent="0.45">
      <c r="A6" s="1"/>
      <c r="B6" s="2" t="s">
        <v>0</v>
      </c>
      <c r="C6" s="2" t="s">
        <v>1</v>
      </c>
      <c r="D6" s="2" t="s">
        <v>41</v>
      </c>
      <c r="E6" s="2" t="s">
        <v>42</v>
      </c>
      <c r="F6" s="2" t="s">
        <v>43</v>
      </c>
      <c r="G6" s="2" t="s">
        <v>44</v>
      </c>
      <c r="H6" s="75"/>
      <c r="I6" s="2" t="s">
        <v>0</v>
      </c>
      <c r="J6" s="2" t="s">
        <v>1</v>
      </c>
      <c r="K6" s="2" t="str">
        <f t="shared" ref="K6:M6" si="0">D6</f>
        <v>Saldo al 2do Trimestre de 2021</v>
      </c>
      <c r="L6" s="2" t="str">
        <f t="shared" si="0"/>
        <v>Monto Dispuesto Durante el  3er Trimestre de 2021</v>
      </c>
      <c r="M6" s="2" t="str">
        <f t="shared" si="0"/>
        <v>Amortización Durante el 3er Trimestre de 2021</v>
      </c>
      <c r="N6" s="2" t="s">
        <v>44</v>
      </c>
    </row>
    <row r="7" spans="1:15" ht="17.649999999999999" x14ac:dyDescent="0.5">
      <c r="A7" s="79" t="s">
        <v>4</v>
      </c>
      <c r="B7" s="73"/>
      <c r="C7" s="73"/>
      <c r="D7" s="73"/>
      <c r="E7" s="73"/>
      <c r="F7" s="73"/>
      <c r="G7" s="73"/>
      <c r="H7" s="76"/>
      <c r="I7" s="79" t="s">
        <v>5</v>
      </c>
      <c r="J7" s="73"/>
      <c r="K7" s="73"/>
      <c r="L7" s="73"/>
      <c r="M7" s="73"/>
      <c r="N7" s="73"/>
    </row>
    <row r="8" spans="1:15" ht="14.25" x14ac:dyDescent="0.45">
      <c r="A8" s="11">
        <v>1</v>
      </c>
      <c r="B8" s="33" t="s">
        <v>6</v>
      </c>
      <c r="C8" s="19">
        <v>5115348231</v>
      </c>
      <c r="D8" s="34">
        <v>5037332100.6199999</v>
      </c>
      <c r="E8" s="35"/>
      <c r="F8" s="34">
        <v>10750495.699999999</v>
      </c>
      <c r="G8" s="34">
        <f>D8+E8-F8</f>
        <v>5026581604.9200001</v>
      </c>
      <c r="H8" s="11">
        <v>15</v>
      </c>
      <c r="I8" s="7" t="s">
        <v>9</v>
      </c>
      <c r="J8" s="34">
        <v>1000000000</v>
      </c>
      <c r="K8" s="34">
        <v>735220126.19000006</v>
      </c>
      <c r="L8" s="35"/>
      <c r="M8" s="34">
        <v>12461358.060000001</v>
      </c>
      <c r="N8" s="34">
        <f>K8+L8-M8</f>
        <v>722758768.13000011</v>
      </c>
      <c r="O8" s="36"/>
    </row>
    <row r="9" spans="1:15" ht="14.25" x14ac:dyDescent="0.45">
      <c r="A9" s="11">
        <v>2</v>
      </c>
      <c r="B9" s="33" t="s">
        <v>12</v>
      </c>
      <c r="C9" s="19">
        <v>3000000000</v>
      </c>
      <c r="D9" s="34">
        <v>2958212805.4499998</v>
      </c>
      <c r="E9" s="35"/>
      <c r="F9" s="34">
        <v>6416232.0999999996</v>
      </c>
      <c r="G9" s="34">
        <f>D9+E9-F9</f>
        <v>2951796573.3499999</v>
      </c>
      <c r="H9" s="11">
        <f t="shared" ref="H9:H19" si="1">H8+1</f>
        <v>16</v>
      </c>
      <c r="I9" s="96" t="s">
        <v>89</v>
      </c>
      <c r="J9" s="34">
        <v>1000000000</v>
      </c>
      <c r="K9" s="34">
        <v>995600150</v>
      </c>
      <c r="L9" s="35"/>
      <c r="M9" s="101">
        <v>0</v>
      </c>
      <c r="N9" s="34">
        <f t="shared" ref="N8:N19" si="2">K9+L9-M9</f>
        <v>995600150</v>
      </c>
    </row>
    <row r="10" spans="1:15" ht="14.25" x14ac:dyDescent="0.45">
      <c r="A10" s="11">
        <v>3</v>
      </c>
      <c r="B10" s="98" t="s">
        <v>88</v>
      </c>
      <c r="C10" s="19">
        <v>2000000000</v>
      </c>
      <c r="D10" s="34">
        <v>1973300000</v>
      </c>
      <c r="E10" s="35"/>
      <c r="F10" s="34">
        <v>4280000</v>
      </c>
      <c r="G10" s="34">
        <f>D10+E10-F10</f>
        <v>1969020000</v>
      </c>
      <c r="H10" s="11">
        <f t="shared" si="1"/>
        <v>17</v>
      </c>
      <c r="I10" s="96" t="s">
        <v>89</v>
      </c>
      <c r="J10" s="34">
        <v>300000000</v>
      </c>
      <c r="K10" s="34">
        <v>300000000</v>
      </c>
      <c r="L10" s="35"/>
      <c r="M10" s="101">
        <v>0</v>
      </c>
      <c r="N10" s="34">
        <f t="shared" si="2"/>
        <v>300000000</v>
      </c>
    </row>
    <row r="11" spans="1:15" ht="14.25" x14ac:dyDescent="0.45">
      <c r="A11" s="11">
        <v>4</v>
      </c>
      <c r="B11" s="98" t="s">
        <v>88</v>
      </c>
      <c r="C11" s="19">
        <v>1000000000</v>
      </c>
      <c r="D11" s="34">
        <v>986650000</v>
      </c>
      <c r="E11" s="35"/>
      <c r="F11" s="34">
        <v>2140000</v>
      </c>
      <c r="G11" s="34">
        <f>D11+E11-F11</f>
        <v>984510000</v>
      </c>
      <c r="H11" s="11">
        <f t="shared" si="1"/>
        <v>18</v>
      </c>
      <c r="I11" s="96" t="s">
        <v>89</v>
      </c>
      <c r="J11" s="34">
        <v>299888355</v>
      </c>
      <c r="K11" s="37">
        <v>299888355</v>
      </c>
      <c r="L11" s="35"/>
      <c r="M11" s="101">
        <v>0</v>
      </c>
      <c r="N11" s="34">
        <f t="shared" si="2"/>
        <v>299888355</v>
      </c>
    </row>
    <row r="12" spans="1:15" ht="14.25" x14ac:dyDescent="0.45">
      <c r="A12" s="11">
        <v>5</v>
      </c>
      <c r="B12" s="33" t="s">
        <v>6</v>
      </c>
      <c r="C12" s="19">
        <v>2300000000</v>
      </c>
      <c r="D12" s="34">
        <v>2283197725</v>
      </c>
      <c r="E12" s="35"/>
      <c r="F12" s="34">
        <v>4273205</v>
      </c>
      <c r="G12" s="34">
        <f>D12+E12-F12</f>
        <v>2278924520</v>
      </c>
      <c r="H12" s="11">
        <f t="shared" si="1"/>
        <v>19</v>
      </c>
      <c r="I12" s="96" t="s">
        <v>89</v>
      </c>
      <c r="J12" s="34">
        <v>223786059</v>
      </c>
      <c r="K12" s="34">
        <v>211994864</v>
      </c>
      <c r="L12" s="35"/>
      <c r="M12" s="101">
        <v>0</v>
      </c>
      <c r="N12" s="34">
        <f t="shared" si="2"/>
        <v>211994864</v>
      </c>
    </row>
    <row r="13" spans="1:15" ht="14.25" x14ac:dyDescent="0.45">
      <c r="A13" s="11">
        <v>6</v>
      </c>
      <c r="B13" s="98" t="s">
        <v>88</v>
      </c>
      <c r="C13" s="19">
        <v>1000000000</v>
      </c>
      <c r="D13" s="34">
        <v>980682431.93999898</v>
      </c>
      <c r="E13" s="35"/>
      <c r="F13" s="34">
        <v>1934193.21</v>
      </c>
      <c r="G13" s="34">
        <f>D13+E13-F13</f>
        <v>978748238.72999895</v>
      </c>
      <c r="H13" s="11">
        <f t="shared" si="1"/>
        <v>20</v>
      </c>
      <c r="I13" s="96" t="s">
        <v>89</v>
      </c>
      <c r="J13" s="34">
        <v>500379494</v>
      </c>
      <c r="K13" s="34">
        <v>500379494</v>
      </c>
      <c r="L13" s="35"/>
      <c r="M13" s="101">
        <v>0</v>
      </c>
      <c r="N13" s="34">
        <f t="shared" si="2"/>
        <v>500379494</v>
      </c>
    </row>
    <row r="14" spans="1:15" ht="14.25" x14ac:dyDescent="0.45">
      <c r="A14" s="11">
        <v>7</v>
      </c>
      <c r="B14" s="33" t="s">
        <v>27</v>
      </c>
      <c r="C14" s="19">
        <v>882581089.62</v>
      </c>
      <c r="D14" s="34">
        <v>800306830.79999995</v>
      </c>
      <c r="E14" s="35"/>
      <c r="F14" s="34">
        <v>1578439.65</v>
      </c>
      <c r="G14" s="34">
        <f>D14+E14-F14</f>
        <v>798728391.14999998</v>
      </c>
      <c r="H14" s="11">
        <f t="shared" si="1"/>
        <v>21</v>
      </c>
      <c r="I14" s="96" t="s">
        <v>89</v>
      </c>
      <c r="J14" s="34">
        <v>86788886</v>
      </c>
      <c r="K14" s="34">
        <v>86788886</v>
      </c>
      <c r="L14" s="35"/>
      <c r="M14" s="101">
        <v>0</v>
      </c>
      <c r="N14" s="34">
        <f t="shared" si="2"/>
        <v>86788886</v>
      </c>
    </row>
    <row r="15" spans="1:15" ht="14.25" x14ac:dyDescent="0.45">
      <c r="A15" s="11">
        <v>8</v>
      </c>
      <c r="B15" s="33" t="s">
        <v>30</v>
      </c>
      <c r="C15" s="19">
        <v>1200000000</v>
      </c>
      <c r="D15" s="34">
        <v>668358943</v>
      </c>
      <c r="E15" s="19">
        <v>527000000</v>
      </c>
      <c r="F15" s="34">
        <v>4577463</v>
      </c>
      <c r="G15" s="34">
        <f>D15+E15-F15</f>
        <v>1190781480</v>
      </c>
      <c r="H15" s="11">
        <f t="shared" si="1"/>
        <v>22</v>
      </c>
      <c r="I15" s="96" t="s">
        <v>89</v>
      </c>
      <c r="J15" s="34">
        <v>56998668</v>
      </c>
      <c r="K15" s="34">
        <v>56000000</v>
      </c>
      <c r="L15" s="35"/>
      <c r="M15" s="101">
        <v>0</v>
      </c>
      <c r="N15" s="34">
        <f t="shared" si="2"/>
        <v>56000000</v>
      </c>
    </row>
    <row r="16" spans="1:15" ht="14.25" x14ac:dyDescent="0.45">
      <c r="A16" s="11">
        <v>9</v>
      </c>
      <c r="B16" s="33" t="s">
        <v>30</v>
      </c>
      <c r="C16" s="19">
        <v>300000000</v>
      </c>
      <c r="D16" s="34">
        <v>298220140</v>
      </c>
      <c r="E16" s="19"/>
      <c r="F16" s="34">
        <v>763500</v>
      </c>
      <c r="G16" s="34">
        <f>D16+E16-F16</f>
        <v>297456640</v>
      </c>
      <c r="H16" s="11">
        <f t="shared" si="1"/>
        <v>23</v>
      </c>
      <c r="I16" s="7" t="s">
        <v>9</v>
      </c>
      <c r="J16" s="34">
        <v>2500000000</v>
      </c>
      <c r="K16" s="34">
        <v>2462101598.9387298</v>
      </c>
      <c r="L16" s="35"/>
      <c r="M16" s="34">
        <v>5428403.2800000003</v>
      </c>
      <c r="N16" s="34">
        <f>K16+L16-M16</f>
        <v>2456673195.6587296</v>
      </c>
    </row>
    <row r="17" spans="1:15" ht="14.25" x14ac:dyDescent="0.45">
      <c r="A17" s="11">
        <v>10</v>
      </c>
      <c r="B17" s="33" t="s">
        <v>27</v>
      </c>
      <c r="C17" s="19">
        <v>700000000</v>
      </c>
      <c r="D17" s="34">
        <v>696197959.89999998</v>
      </c>
      <c r="E17" s="19"/>
      <c r="F17" s="34">
        <v>1781500</v>
      </c>
      <c r="G17" s="34">
        <f>D17+E17-F17</f>
        <v>694416459.89999998</v>
      </c>
      <c r="H17" s="11">
        <f t="shared" si="1"/>
        <v>24</v>
      </c>
      <c r="I17" s="7" t="s">
        <v>9</v>
      </c>
      <c r="J17" s="34">
        <v>569432473</v>
      </c>
      <c r="K17" s="34">
        <v>559682987.40962303</v>
      </c>
      <c r="L17" s="35"/>
      <c r="M17" s="34">
        <v>1233980.3400000001</v>
      </c>
      <c r="N17" s="34">
        <f>K17+L17-M17</f>
        <v>558449007.06962299</v>
      </c>
    </row>
    <row r="18" spans="1:15" ht="14.25" x14ac:dyDescent="0.45">
      <c r="A18" s="11">
        <v>11</v>
      </c>
      <c r="B18" s="33" t="s">
        <v>27</v>
      </c>
      <c r="C18" s="19">
        <v>1000000000</v>
      </c>
      <c r="D18" s="34">
        <v>996273810</v>
      </c>
      <c r="E18" s="19"/>
      <c r="F18" s="34">
        <v>1814000</v>
      </c>
      <c r="G18" s="34">
        <f>D18+E18-F18</f>
        <v>994459810</v>
      </c>
      <c r="H18" s="11">
        <f t="shared" si="1"/>
        <v>25</v>
      </c>
      <c r="I18" s="7" t="s">
        <v>9</v>
      </c>
      <c r="J18" s="34">
        <v>2250000000</v>
      </c>
      <c r="K18" s="34">
        <v>2235302714.18999</v>
      </c>
      <c r="L18" s="35"/>
      <c r="M18" s="34">
        <v>4893750</v>
      </c>
      <c r="N18" s="34">
        <f>K18+L18-M18</f>
        <v>2230408964.18999</v>
      </c>
    </row>
    <row r="19" spans="1:15" ht="14.25" x14ac:dyDescent="0.45">
      <c r="A19" s="11">
        <v>12</v>
      </c>
      <c r="B19" s="98" t="s">
        <v>88</v>
      </c>
      <c r="C19" s="19">
        <v>1000000000</v>
      </c>
      <c r="D19" s="34">
        <v>995375966</v>
      </c>
      <c r="E19" s="19"/>
      <c r="F19" s="34">
        <v>2545000</v>
      </c>
      <c r="G19" s="34">
        <f>D19+E19-F19</f>
        <v>992830966</v>
      </c>
      <c r="H19" s="11">
        <f t="shared" si="1"/>
        <v>26</v>
      </c>
      <c r="I19" s="7" t="s">
        <v>9</v>
      </c>
      <c r="J19" s="34">
        <v>700000000</v>
      </c>
      <c r="K19" s="34">
        <v>693127097.89999998</v>
      </c>
      <c r="L19" s="35"/>
      <c r="M19" s="34">
        <v>1522500</v>
      </c>
      <c r="N19" s="34">
        <f>K19+L19-M19</f>
        <v>691604597.89999998</v>
      </c>
    </row>
    <row r="20" spans="1:15" ht="14.25" x14ac:dyDescent="0.45">
      <c r="A20" s="11">
        <v>13</v>
      </c>
      <c r="B20" s="98" t="s">
        <v>88</v>
      </c>
      <c r="C20" s="19">
        <v>1000000000</v>
      </c>
      <c r="D20" s="34">
        <v>996814240</v>
      </c>
      <c r="E20" s="19"/>
      <c r="F20" s="34">
        <v>1814000</v>
      </c>
      <c r="G20" s="34">
        <f>D20+E20-F20</f>
        <v>995000240</v>
      </c>
      <c r="H20" s="16"/>
      <c r="I20" s="8"/>
      <c r="J20" s="8"/>
      <c r="K20" s="8"/>
      <c r="L20" s="8"/>
      <c r="M20" s="8"/>
      <c r="N20" s="34"/>
    </row>
    <row r="21" spans="1:15" ht="14.25" x14ac:dyDescent="0.45">
      <c r="A21" s="11">
        <v>14</v>
      </c>
      <c r="B21" s="98" t="s">
        <v>88</v>
      </c>
      <c r="C21" s="19">
        <v>1000000000</v>
      </c>
      <c r="D21" s="34">
        <v>995683357</v>
      </c>
      <c r="E21" s="19"/>
      <c r="F21" s="34">
        <v>1814000</v>
      </c>
      <c r="G21" s="34">
        <f>D21+E21-F21</f>
        <v>993869357</v>
      </c>
      <c r="H21" s="23"/>
      <c r="I21" s="8"/>
      <c r="J21" s="8"/>
      <c r="K21" s="8"/>
      <c r="L21" s="8"/>
      <c r="M21" s="8"/>
      <c r="N21" s="34"/>
    </row>
    <row r="22" spans="1:15" ht="14.25" x14ac:dyDescent="0.45">
      <c r="A22" s="38"/>
      <c r="B22" s="38"/>
      <c r="C22" s="39"/>
      <c r="D22" s="40"/>
      <c r="E22" s="40"/>
      <c r="F22" s="40"/>
      <c r="G22" s="40"/>
      <c r="H22" s="41"/>
      <c r="I22" s="42"/>
      <c r="J22" s="42"/>
      <c r="K22" s="43"/>
      <c r="L22" s="43"/>
      <c r="M22" s="43"/>
      <c r="N22" s="43"/>
      <c r="O22" s="44"/>
    </row>
    <row r="23" spans="1:15" ht="14.25" x14ac:dyDescent="0.45">
      <c r="A23" s="80" t="s">
        <v>38</v>
      </c>
      <c r="B23" s="73"/>
      <c r="C23" s="45"/>
      <c r="D23" s="46"/>
      <c r="E23" s="46"/>
      <c r="F23" s="46"/>
      <c r="G23" s="95">
        <f>SUM(G8:G21)</f>
        <v>21147124281.049999</v>
      </c>
      <c r="H23" s="41"/>
      <c r="I23" s="83" t="s">
        <v>39</v>
      </c>
      <c r="J23" s="73"/>
      <c r="K23" s="26"/>
      <c r="L23" s="26"/>
      <c r="M23" s="26"/>
      <c r="N23" s="95">
        <f>SUM(N8,N16:N19)</f>
        <v>6659894532.9483423</v>
      </c>
    </row>
    <row r="24" spans="1:15" ht="13.9" x14ac:dyDescent="0.4">
      <c r="A24" s="38"/>
      <c r="B24" s="38"/>
      <c r="C24" s="38"/>
      <c r="D24" s="39"/>
      <c r="E24" s="39"/>
      <c r="F24" s="39"/>
      <c r="G24" s="39"/>
      <c r="H24" s="39"/>
      <c r="I24" s="39"/>
      <c r="J24" s="39"/>
      <c r="K24" s="43"/>
      <c r="L24" s="43"/>
      <c r="M24" s="43"/>
      <c r="N24" s="43"/>
      <c r="O24" s="44"/>
    </row>
    <row r="25" spans="1:15" ht="13.9" x14ac:dyDescent="0.4">
      <c r="A25" s="47" t="s">
        <v>40</v>
      </c>
      <c r="B25" s="47"/>
      <c r="C25" s="47"/>
      <c r="D25" s="48"/>
      <c r="E25" s="48"/>
      <c r="F25" s="48"/>
      <c r="G25" s="48"/>
      <c r="H25" s="48"/>
      <c r="I25" s="48"/>
      <c r="J25" s="48"/>
      <c r="K25" s="49"/>
      <c r="L25" s="49"/>
      <c r="M25" s="49"/>
      <c r="N25" s="99">
        <f>G23+N23</f>
        <v>27807018813.998341</v>
      </c>
    </row>
    <row r="26" spans="1:15" ht="14.25" x14ac:dyDescent="0.45">
      <c r="A26" s="81"/>
      <c r="B26" s="73"/>
      <c r="C26" s="73"/>
      <c r="D26" s="50"/>
      <c r="E26" s="50"/>
      <c r="F26" s="50"/>
      <c r="G26" s="50"/>
      <c r="H26" s="50"/>
      <c r="I26" s="50"/>
      <c r="J26" s="50"/>
      <c r="K26" s="8"/>
      <c r="L26" s="8"/>
      <c r="M26" s="8"/>
      <c r="N26" s="8"/>
    </row>
    <row r="27" spans="1:15" ht="14.25" x14ac:dyDescent="0.45">
      <c r="A27" s="82" t="s">
        <v>45</v>
      </c>
      <c r="B27" s="73"/>
      <c r="C27" s="73"/>
      <c r="D27" s="73"/>
      <c r="E27" s="73"/>
      <c r="F27" s="73"/>
      <c r="G27" s="73"/>
      <c r="H27" s="73"/>
      <c r="I27" s="73"/>
      <c r="J27" s="73"/>
      <c r="K27" s="8"/>
      <c r="L27" s="8"/>
      <c r="M27" s="8"/>
      <c r="N27" s="8"/>
    </row>
    <row r="28" spans="1:15" ht="14.25" x14ac:dyDescent="0.45">
      <c r="A28" s="100" t="s">
        <v>91</v>
      </c>
      <c r="B28" s="73"/>
      <c r="C28" s="73"/>
      <c r="D28" s="73"/>
      <c r="E28" s="73"/>
      <c r="F28" s="73"/>
      <c r="G28" s="73"/>
      <c r="H28" s="73"/>
      <c r="I28" s="73"/>
      <c r="J28" s="73"/>
      <c r="K28" s="8"/>
      <c r="L28" s="8"/>
      <c r="M28" s="8"/>
      <c r="N28" s="8"/>
    </row>
  </sheetData>
  <mergeCells count="11">
    <mergeCell ref="A23:B23"/>
    <mergeCell ref="A26:C26"/>
    <mergeCell ref="A27:J27"/>
    <mergeCell ref="A28:J28"/>
    <mergeCell ref="A1:B5"/>
    <mergeCell ref="C1:E5"/>
    <mergeCell ref="F1:N5"/>
    <mergeCell ref="H6:H7"/>
    <mergeCell ref="A7:G7"/>
    <mergeCell ref="I7:N7"/>
    <mergeCell ref="I23:J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7"/>
  <sheetViews>
    <sheetView showGridLines="0" view="pageBreakPreview" zoomScale="90" zoomScaleNormal="100" zoomScaleSheetLayoutView="90" workbookViewId="0">
      <selection activeCell="H9" sqref="H9"/>
    </sheetView>
  </sheetViews>
  <sheetFormatPr baseColWidth="10" defaultColWidth="14.3984375" defaultRowHeight="12.75" x14ac:dyDescent="0.35"/>
  <cols>
    <col min="1" max="1" width="6" customWidth="1"/>
    <col min="2" max="2" width="25.1328125" customWidth="1"/>
    <col min="3" max="3" width="3.265625" customWidth="1"/>
    <col min="4" max="4" width="25.1328125" customWidth="1"/>
    <col min="5" max="5" width="3.265625" customWidth="1"/>
    <col min="6" max="6" width="25.1328125" customWidth="1"/>
    <col min="7" max="7" width="6" customWidth="1"/>
    <col min="8" max="8" width="25.1328125" customWidth="1"/>
    <col min="9" max="9" width="3.265625" customWidth="1"/>
    <col min="10" max="10" width="25.1328125" customWidth="1"/>
    <col min="11" max="11" width="3.265625" customWidth="1"/>
    <col min="12" max="12" width="25.1328125" customWidth="1"/>
    <col min="13" max="13" width="9" customWidth="1"/>
  </cols>
  <sheetData>
    <row r="1" spans="1:12" x14ac:dyDescent="0.35">
      <c r="A1" s="73"/>
      <c r="B1" s="73"/>
      <c r="C1" s="73"/>
      <c r="D1" s="73"/>
      <c r="E1" s="73"/>
      <c r="F1" s="97" t="s">
        <v>92</v>
      </c>
      <c r="G1" s="73"/>
      <c r="H1" s="73"/>
      <c r="I1" s="73"/>
      <c r="J1" s="73"/>
      <c r="K1" s="73"/>
      <c r="L1" s="73"/>
    </row>
    <row r="2" spans="1:12" x14ac:dyDescent="0.35">
      <c r="A2" s="73"/>
      <c r="B2" s="73"/>
      <c r="C2" s="73"/>
      <c r="D2" s="73"/>
      <c r="E2" s="73"/>
      <c r="F2" s="73"/>
      <c r="G2" s="73"/>
      <c r="H2" s="73"/>
      <c r="I2" s="73"/>
      <c r="J2" s="73"/>
      <c r="K2" s="73"/>
      <c r="L2" s="73"/>
    </row>
    <row r="3" spans="1:12" x14ac:dyDescent="0.35">
      <c r="A3" s="73"/>
      <c r="B3" s="73"/>
      <c r="C3" s="73"/>
      <c r="D3" s="73"/>
      <c r="E3" s="73"/>
      <c r="F3" s="73"/>
      <c r="G3" s="73"/>
      <c r="H3" s="73"/>
      <c r="I3" s="73"/>
      <c r="J3" s="73"/>
      <c r="K3" s="73"/>
      <c r="L3" s="73"/>
    </row>
    <row r="4" spans="1:12" x14ac:dyDescent="0.35">
      <c r="A4" s="73"/>
      <c r="B4" s="73"/>
      <c r="C4" s="73"/>
      <c r="D4" s="73"/>
      <c r="E4" s="73"/>
      <c r="F4" s="73"/>
      <c r="G4" s="73"/>
      <c r="H4" s="73"/>
      <c r="I4" s="73"/>
      <c r="J4" s="73"/>
      <c r="K4" s="73"/>
      <c r="L4" s="73"/>
    </row>
    <row r="5" spans="1:12" x14ac:dyDescent="0.35">
      <c r="A5" s="73"/>
      <c r="B5" s="73"/>
      <c r="C5" s="73"/>
      <c r="D5" s="73"/>
      <c r="E5" s="73"/>
      <c r="F5" s="73"/>
      <c r="G5" s="73"/>
      <c r="H5" s="73"/>
      <c r="I5" s="73"/>
      <c r="J5" s="73"/>
      <c r="K5" s="73"/>
      <c r="L5" s="73"/>
    </row>
    <row r="6" spans="1:12" ht="30" x14ac:dyDescent="0.35">
      <c r="A6" s="51"/>
      <c r="B6" s="2" t="s">
        <v>0</v>
      </c>
      <c r="C6" s="3"/>
      <c r="D6" s="2" t="s">
        <v>1</v>
      </c>
      <c r="E6" s="3"/>
      <c r="F6" s="2" t="s">
        <v>46</v>
      </c>
      <c r="G6" s="75"/>
      <c r="H6" s="2" t="s">
        <v>0</v>
      </c>
      <c r="I6" s="3"/>
      <c r="J6" s="2" t="s">
        <v>1</v>
      </c>
      <c r="K6" s="3"/>
      <c r="L6" s="2" t="s">
        <v>46</v>
      </c>
    </row>
    <row r="7" spans="1:12" ht="17.649999999999999" x14ac:dyDescent="0.5">
      <c r="A7" s="79" t="s">
        <v>4</v>
      </c>
      <c r="B7" s="73"/>
      <c r="C7" s="73"/>
      <c r="D7" s="73"/>
      <c r="E7" s="73"/>
      <c r="F7" s="73"/>
      <c r="G7" s="76"/>
      <c r="H7" s="79" t="s">
        <v>5</v>
      </c>
      <c r="I7" s="73"/>
      <c r="J7" s="73"/>
      <c r="K7" s="73"/>
      <c r="L7" s="73"/>
    </row>
    <row r="8" spans="1:12" ht="14.25" x14ac:dyDescent="0.45">
      <c r="A8" s="11">
        <v>1</v>
      </c>
      <c r="B8" s="35" t="s">
        <v>6</v>
      </c>
      <c r="C8" s="22"/>
      <c r="D8" s="34">
        <v>5115348231</v>
      </c>
      <c r="E8" s="4"/>
      <c r="F8" s="34">
        <v>63393973.489999898</v>
      </c>
      <c r="G8" s="11">
        <v>16</v>
      </c>
      <c r="H8" s="7" t="s">
        <v>9</v>
      </c>
      <c r="I8" s="8"/>
      <c r="J8" s="34">
        <v>1000000000</v>
      </c>
      <c r="K8" s="8"/>
      <c r="L8" s="34">
        <v>11074206.699999999</v>
      </c>
    </row>
    <row r="9" spans="1:12" ht="14.25" x14ac:dyDescent="0.45">
      <c r="A9" s="11">
        <v>2</v>
      </c>
      <c r="B9" s="35" t="s">
        <v>12</v>
      </c>
      <c r="C9" s="22"/>
      <c r="D9" s="34">
        <v>3000000000</v>
      </c>
      <c r="E9" s="4"/>
      <c r="F9" s="34">
        <v>37228166.189999998</v>
      </c>
      <c r="G9" s="11">
        <f t="shared" ref="G9:G19" si="0">G8+1</f>
        <v>17</v>
      </c>
      <c r="H9" s="96" t="s">
        <v>89</v>
      </c>
      <c r="I9" s="8"/>
      <c r="J9" s="34">
        <v>1000000000</v>
      </c>
      <c r="K9" s="8"/>
      <c r="L9" s="34">
        <v>20291420.18</v>
      </c>
    </row>
    <row r="10" spans="1:12" ht="14.25" x14ac:dyDescent="0.45">
      <c r="A10" s="11">
        <v>3</v>
      </c>
      <c r="B10" s="59" t="s">
        <v>88</v>
      </c>
      <c r="C10" s="22"/>
      <c r="D10" s="34">
        <v>2000000000</v>
      </c>
      <c r="E10" s="4"/>
      <c r="F10" s="34">
        <v>25193764.059999999</v>
      </c>
      <c r="G10" s="11">
        <f t="shared" si="0"/>
        <v>18</v>
      </c>
      <c r="H10" s="96" t="s">
        <v>89</v>
      </c>
      <c r="I10" s="8"/>
      <c r="J10" s="34">
        <v>300000000</v>
      </c>
      <c r="K10" s="8"/>
      <c r="L10" s="34">
        <v>6325000</v>
      </c>
    </row>
    <row r="11" spans="1:12" ht="14.25" x14ac:dyDescent="0.45">
      <c r="A11" s="11">
        <v>4</v>
      </c>
      <c r="B11" s="59" t="s">
        <v>88</v>
      </c>
      <c r="C11" s="22"/>
      <c r="D11" s="34">
        <v>1000000000</v>
      </c>
      <c r="E11" s="4"/>
      <c r="F11" s="34">
        <v>12648369.439999999</v>
      </c>
      <c r="G11" s="11">
        <f t="shared" si="0"/>
        <v>19</v>
      </c>
      <c r="H11" s="96" t="s">
        <v>89</v>
      </c>
      <c r="I11" s="8"/>
      <c r="J11" s="34">
        <v>299888355</v>
      </c>
      <c r="K11" s="8"/>
      <c r="L11" s="34">
        <v>6176146.6299999999</v>
      </c>
    </row>
    <row r="12" spans="1:12" ht="14.25" x14ac:dyDescent="0.45">
      <c r="A12" s="11">
        <v>5</v>
      </c>
      <c r="B12" s="59" t="s">
        <v>6</v>
      </c>
      <c r="C12" s="8"/>
      <c r="D12" s="34">
        <v>2300000000</v>
      </c>
      <c r="E12" s="8"/>
      <c r="F12" s="34">
        <v>28513189.850000001</v>
      </c>
      <c r="G12" s="11">
        <f t="shared" si="0"/>
        <v>20</v>
      </c>
      <c r="H12" s="96" t="s">
        <v>89</v>
      </c>
      <c r="I12" s="8"/>
      <c r="J12" s="34">
        <v>223786059</v>
      </c>
      <c r="K12" s="8"/>
      <c r="L12" s="34">
        <v>4302117.72</v>
      </c>
    </row>
    <row r="13" spans="1:12" ht="14.25" x14ac:dyDescent="0.45">
      <c r="A13" s="11">
        <v>6</v>
      </c>
      <c r="B13" s="59" t="s">
        <v>88</v>
      </c>
      <c r="C13" s="8"/>
      <c r="D13" s="34">
        <v>1000000000</v>
      </c>
      <c r="E13" s="8"/>
      <c r="F13" s="34">
        <v>12163280.07</v>
      </c>
      <c r="G13" s="11">
        <f t="shared" si="0"/>
        <v>21</v>
      </c>
      <c r="H13" s="96" t="s">
        <v>89</v>
      </c>
      <c r="I13" s="8"/>
      <c r="J13" s="34">
        <v>500379494</v>
      </c>
      <c r="K13" s="8"/>
      <c r="L13" s="34">
        <v>10574409.550000001</v>
      </c>
    </row>
    <row r="14" spans="1:12" ht="14.25" x14ac:dyDescent="0.45">
      <c r="A14" s="11">
        <v>7</v>
      </c>
      <c r="B14" s="59" t="s">
        <v>27</v>
      </c>
      <c r="C14" s="8"/>
      <c r="D14" s="34">
        <v>882581090</v>
      </c>
      <c r="E14" s="8"/>
      <c r="F14" s="34">
        <v>9967870.3200000003</v>
      </c>
      <c r="G14" s="11">
        <f t="shared" si="0"/>
        <v>22</v>
      </c>
      <c r="H14" s="96" t="s">
        <v>89</v>
      </c>
      <c r="I14" s="8"/>
      <c r="J14" s="34">
        <v>86788886</v>
      </c>
      <c r="K14" s="8"/>
      <c r="L14" s="34">
        <v>1878227.42</v>
      </c>
    </row>
    <row r="15" spans="1:12" ht="14.25" x14ac:dyDescent="0.45">
      <c r="A15" s="11">
        <v>8</v>
      </c>
      <c r="B15" s="59" t="s">
        <v>30</v>
      </c>
      <c r="C15" s="8"/>
      <c r="D15" s="19">
        <v>1200000000</v>
      </c>
      <c r="E15" s="8"/>
      <c r="F15" s="34">
        <v>15542013.84</v>
      </c>
      <c r="G15" s="11">
        <f t="shared" si="0"/>
        <v>23</v>
      </c>
      <c r="H15" s="96" t="s">
        <v>89</v>
      </c>
      <c r="I15" s="8"/>
      <c r="J15" s="34">
        <v>56998668</v>
      </c>
      <c r="K15" s="8"/>
      <c r="L15" s="34">
        <v>1256515.56</v>
      </c>
    </row>
    <row r="16" spans="1:12" ht="14.25" x14ac:dyDescent="0.45">
      <c r="A16" s="11">
        <v>9</v>
      </c>
      <c r="B16" s="59" t="s">
        <v>30</v>
      </c>
      <c r="C16" s="8"/>
      <c r="D16" s="19">
        <v>300000000</v>
      </c>
      <c r="E16" s="8"/>
      <c r="F16" s="34">
        <v>4336005.03</v>
      </c>
      <c r="G16" s="11">
        <f t="shared" si="0"/>
        <v>24</v>
      </c>
      <c r="H16" s="7" t="s">
        <v>9</v>
      </c>
      <c r="I16" s="8"/>
      <c r="J16" s="34">
        <v>2500000000</v>
      </c>
      <c r="K16" s="8"/>
      <c r="L16" s="34">
        <v>38846946.329999998</v>
      </c>
    </row>
    <row r="17" spans="1:12" ht="14.25" x14ac:dyDescent="0.45">
      <c r="A17" s="11">
        <v>10</v>
      </c>
      <c r="B17" s="59" t="s">
        <v>27</v>
      </c>
      <c r="C17" s="8"/>
      <c r="D17" s="19">
        <v>700000000</v>
      </c>
      <c r="E17" s="8"/>
      <c r="F17" s="34">
        <v>10394895.02</v>
      </c>
      <c r="G17" s="11">
        <f t="shared" si="0"/>
        <v>25</v>
      </c>
      <c r="H17" s="7" t="s">
        <v>9</v>
      </c>
      <c r="I17" s="8"/>
      <c r="J17" s="34">
        <v>569432473</v>
      </c>
      <c r="K17" s="8"/>
      <c r="L17" s="34">
        <v>8919448.3699999992</v>
      </c>
    </row>
    <row r="18" spans="1:12" ht="14.25" x14ac:dyDescent="0.45">
      <c r="A18" s="11">
        <v>11</v>
      </c>
      <c r="B18" s="59" t="s">
        <v>27</v>
      </c>
      <c r="C18" s="8"/>
      <c r="D18" s="19">
        <v>1000000000</v>
      </c>
      <c r="E18" s="8"/>
      <c r="F18" s="34">
        <v>14879087.449999999</v>
      </c>
      <c r="G18" s="11">
        <f t="shared" si="0"/>
        <v>26</v>
      </c>
      <c r="H18" s="7" t="s">
        <v>9</v>
      </c>
      <c r="I18" s="8"/>
      <c r="J18" s="34">
        <v>2250000000</v>
      </c>
      <c r="K18" s="8"/>
      <c r="L18" s="34">
        <v>28357970.559999999</v>
      </c>
    </row>
    <row r="19" spans="1:12" ht="14.25" x14ac:dyDescent="0.45">
      <c r="A19" s="11">
        <v>12</v>
      </c>
      <c r="B19" s="59" t="s">
        <v>88</v>
      </c>
      <c r="C19" s="8"/>
      <c r="D19" s="19">
        <v>1000000000</v>
      </c>
      <c r="E19" s="8"/>
      <c r="F19" s="34">
        <v>14316588.98</v>
      </c>
      <c r="G19" s="11">
        <f t="shared" si="0"/>
        <v>27</v>
      </c>
      <c r="H19" s="7" t="s">
        <v>9</v>
      </c>
      <c r="I19" s="8"/>
      <c r="J19" s="34">
        <v>700000000</v>
      </c>
      <c r="K19" s="8"/>
      <c r="L19" s="34">
        <v>8729944.9299999997</v>
      </c>
    </row>
    <row r="20" spans="1:12" ht="14.25" x14ac:dyDescent="0.45">
      <c r="A20" s="11">
        <v>13</v>
      </c>
      <c r="B20" s="59" t="s">
        <v>88</v>
      </c>
      <c r="C20" s="8"/>
      <c r="D20" s="19">
        <v>1000000000</v>
      </c>
      <c r="E20" s="8"/>
      <c r="F20" s="34">
        <v>14470972.939999999</v>
      </c>
      <c r="G20" s="16"/>
      <c r="H20" s="8"/>
      <c r="I20" s="8"/>
      <c r="J20" s="8"/>
      <c r="K20" s="8"/>
      <c r="L20" s="8"/>
    </row>
    <row r="21" spans="1:12" ht="14.25" x14ac:dyDescent="0.45">
      <c r="A21" s="11">
        <v>14</v>
      </c>
      <c r="B21" s="59" t="s">
        <v>88</v>
      </c>
      <c r="C21" s="8"/>
      <c r="D21" s="19">
        <v>1000000000</v>
      </c>
      <c r="E21" s="8"/>
      <c r="F21" s="34">
        <v>14714369.25</v>
      </c>
      <c r="G21" s="16"/>
      <c r="H21" s="8"/>
      <c r="I21" s="8"/>
      <c r="J21" s="8"/>
      <c r="K21" s="8"/>
      <c r="L21" s="8"/>
    </row>
    <row r="22" spans="1:12" ht="14.25" x14ac:dyDescent="0.45">
      <c r="A22" s="11">
        <v>15</v>
      </c>
      <c r="B22" s="96" t="s">
        <v>12</v>
      </c>
      <c r="C22" s="59"/>
      <c r="D22" s="20">
        <v>200000000</v>
      </c>
      <c r="E22" s="59"/>
      <c r="F22" s="37">
        <v>3137.36</v>
      </c>
      <c r="G22" s="16"/>
      <c r="H22" s="59"/>
      <c r="I22" s="59"/>
      <c r="J22" s="59"/>
      <c r="K22" s="59"/>
      <c r="L22" s="59"/>
    </row>
    <row r="23" spans="1:12" ht="13.9" x14ac:dyDescent="0.4">
      <c r="A23" s="80" t="s">
        <v>38</v>
      </c>
      <c r="B23" s="73"/>
      <c r="C23" s="45"/>
      <c r="D23" s="45"/>
      <c r="E23" s="46"/>
      <c r="F23" s="95">
        <f>SUM(F8:F22)</f>
        <v>277765683.28999984</v>
      </c>
      <c r="G23" s="52"/>
      <c r="H23" s="80"/>
      <c r="I23" s="73"/>
      <c r="J23" s="73"/>
      <c r="K23" s="26"/>
      <c r="L23" s="95">
        <f>SUM(L8:L21)</f>
        <v>146732353.95000002</v>
      </c>
    </row>
    <row r="24" spans="1:12" ht="14.25" x14ac:dyDescent="0.45">
      <c r="A24" s="8"/>
      <c r="B24" s="29"/>
      <c r="C24" s="29"/>
      <c r="D24" s="29"/>
      <c r="E24" s="29"/>
      <c r="F24" s="29"/>
      <c r="G24" s="52"/>
      <c r="H24" s="52"/>
      <c r="I24" s="52"/>
      <c r="J24" s="52"/>
      <c r="K24" s="52"/>
      <c r="L24" s="52"/>
    </row>
    <row r="25" spans="1:12" ht="13.9" x14ac:dyDescent="0.4">
      <c r="A25" s="84" t="s">
        <v>47</v>
      </c>
      <c r="B25" s="73"/>
      <c r="C25" s="73"/>
      <c r="D25" s="73"/>
      <c r="E25" s="48"/>
      <c r="F25" s="48"/>
      <c r="G25" s="48"/>
      <c r="H25" s="48"/>
      <c r="I25" s="48"/>
      <c r="J25" s="48"/>
      <c r="K25" s="53"/>
      <c r="L25" s="99">
        <f>L23+F23</f>
        <v>424498037.23999989</v>
      </c>
    </row>
    <row r="26" spans="1:12" x14ac:dyDescent="0.35">
      <c r="A26" s="81"/>
      <c r="B26" s="73"/>
      <c r="C26" s="73"/>
      <c r="D26" s="73"/>
      <c r="E26" s="50"/>
      <c r="F26" s="50"/>
      <c r="G26" s="50"/>
      <c r="H26" s="50"/>
      <c r="I26" s="50"/>
      <c r="J26" s="50"/>
      <c r="K26" s="50"/>
      <c r="L26" s="50"/>
    </row>
    <row r="27" spans="1:12" x14ac:dyDescent="0.35">
      <c r="A27" s="82" t="s">
        <v>48</v>
      </c>
      <c r="B27" s="73"/>
      <c r="C27" s="73"/>
      <c r="D27" s="73"/>
      <c r="E27" s="73"/>
      <c r="F27" s="73"/>
      <c r="G27" s="73"/>
      <c r="H27" s="73"/>
      <c r="I27" s="73"/>
      <c r="J27" s="73"/>
      <c r="K27" s="73"/>
      <c r="L27" s="73"/>
    </row>
  </sheetData>
  <mergeCells count="11">
    <mergeCell ref="A23:B23"/>
    <mergeCell ref="A25:D25"/>
    <mergeCell ref="A26:D26"/>
    <mergeCell ref="A27:L27"/>
    <mergeCell ref="A1:B5"/>
    <mergeCell ref="C1:E5"/>
    <mergeCell ref="F1:L5"/>
    <mergeCell ref="G6:G7"/>
    <mergeCell ref="A7:F7"/>
    <mergeCell ref="H7:L7"/>
    <mergeCell ref="H23:J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1"/>
  <sheetViews>
    <sheetView showGridLines="0" view="pageBreakPreview" zoomScale="90" zoomScaleNormal="100" zoomScaleSheetLayoutView="90" workbookViewId="0">
      <selection activeCell="B7" sqref="B7:K7"/>
    </sheetView>
  </sheetViews>
  <sheetFormatPr baseColWidth="10" defaultColWidth="14.3984375" defaultRowHeight="15.75" customHeight="1" x14ac:dyDescent="0.35"/>
  <cols>
    <col min="1" max="1" width="7.3984375" customWidth="1"/>
    <col min="2" max="2" width="39.73046875" customWidth="1"/>
    <col min="3" max="3" width="4" customWidth="1"/>
    <col min="5" max="5" width="6.1328125" customWidth="1"/>
    <col min="6" max="6" width="21.1328125" customWidth="1"/>
    <col min="7" max="7" width="4" customWidth="1"/>
    <col min="8" max="8" width="22.73046875" customWidth="1"/>
    <col min="9" max="9" width="25" customWidth="1"/>
    <col min="10" max="10" width="4" customWidth="1"/>
    <col min="11" max="11" width="16.53125" customWidth="1"/>
  </cols>
  <sheetData>
    <row r="1" spans="1:11" ht="12.75" x14ac:dyDescent="0.35">
      <c r="A1" s="73"/>
      <c r="B1" s="73"/>
      <c r="C1" s="73"/>
      <c r="D1" s="73"/>
      <c r="E1" s="97" t="s">
        <v>93</v>
      </c>
      <c r="F1" s="73"/>
      <c r="G1" s="73"/>
      <c r="H1" s="73"/>
      <c r="I1" s="73"/>
      <c r="J1" s="73"/>
      <c r="K1" s="73"/>
    </row>
    <row r="2" spans="1:11" ht="15.75" customHeight="1" x14ac:dyDescent="0.35">
      <c r="A2" s="73"/>
      <c r="B2" s="73"/>
      <c r="C2" s="73"/>
      <c r="D2" s="73"/>
      <c r="E2" s="73"/>
      <c r="F2" s="73"/>
      <c r="G2" s="73"/>
      <c r="H2" s="73"/>
      <c r="I2" s="73"/>
      <c r="J2" s="73"/>
      <c r="K2" s="73"/>
    </row>
    <row r="3" spans="1:11" ht="15.75" customHeight="1" x14ac:dyDescent="0.35">
      <c r="A3" s="73"/>
      <c r="B3" s="73"/>
      <c r="C3" s="73"/>
      <c r="D3" s="73"/>
      <c r="E3" s="73"/>
      <c r="F3" s="73"/>
      <c r="G3" s="73"/>
      <c r="H3" s="73"/>
      <c r="I3" s="73"/>
      <c r="J3" s="73"/>
      <c r="K3" s="73"/>
    </row>
    <row r="4" spans="1:11" ht="15.75" customHeight="1" x14ac:dyDescent="0.35">
      <c r="A4" s="73"/>
      <c r="B4" s="73"/>
      <c r="C4" s="73"/>
      <c r="D4" s="73"/>
      <c r="E4" s="73"/>
      <c r="F4" s="73"/>
      <c r="G4" s="73"/>
      <c r="H4" s="73"/>
      <c r="I4" s="73"/>
      <c r="J4" s="73"/>
      <c r="K4" s="73"/>
    </row>
    <row r="5" spans="1:11" ht="15.75" customHeight="1" x14ac:dyDescent="0.35">
      <c r="A5" s="73"/>
      <c r="B5" s="73"/>
      <c r="C5" s="73"/>
      <c r="D5" s="73"/>
      <c r="E5" s="73"/>
      <c r="F5" s="73"/>
      <c r="G5" s="73"/>
      <c r="H5" s="73"/>
      <c r="I5" s="73"/>
      <c r="J5" s="73"/>
      <c r="K5" s="73"/>
    </row>
    <row r="6" spans="1:11" ht="15.75" customHeight="1" x14ac:dyDescent="0.35">
      <c r="A6" s="73"/>
      <c r="B6" s="73"/>
      <c r="C6" s="73"/>
      <c r="D6" s="73"/>
      <c r="E6" s="73"/>
      <c r="F6" s="73"/>
      <c r="G6" s="73"/>
      <c r="H6" s="73"/>
      <c r="I6" s="73"/>
      <c r="J6" s="73"/>
      <c r="K6" s="73"/>
    </row>
    <row r="7" spans="1:11" ht="73.5" customHeight="1" x14ac:dyDescent="0.4">
      <c r="A7" s="54"/>
      <c r="B7" s="103" t="s">
        <v>94</v>
      </c>
      <c r="C7" s="103"/>
      <c r="D7" s="103"/>
      <c r="E7" s="103"/>
      <c r="F7" s="103"/>
      <c r="G7" s="103"/>
      <c r="H7" s="103"/>
      <c r="I7" s="103"/>
      <c r="J7" s="103"/>
      <c r="K7" s="103"/>
    </row>
    <row r="8" spans="1:11" ht="31.5" customHeight="1" x14ac:dyDescent="0.4">
      <c r="A8" s="54"/>
      <c r="B8" s="102"/>
      <c r="F8" s="54"/>
      <c r="K8" s="54"/>
    </row>
    <row r="9" spans="1:11" ht="31.5" customHeight="1" x14ac:dyDescent="0.4">
      <c r="A9" s="54"/>
      <c r="B9" s="102"/>
      <c r="F9" s="54"/>
      <c r="K9" s="54"/>
    </row>
    <row r="10" spans="1:11" ht="78.400000000000006" customHeight="1" x14ac:dyDescent="0.4">
      <c r="A10" s="54"/>
      <c r="B10" s="103"/>
      <c r="C10" s="103"/>
      <c r="D10" s="103"/>
      <c r="E10" s="103"/>
      <c r="F10" s="103"/>
      <c r="G10" s="103"/>
      <c r="H10" s="103"/>
      <c r="K10" s="54"/>
    </row>
    <row r="11" spans="1:11" ht="31.5" customHeight="1" x14ac:dyDescent="0.4">
      <c r="A11" s="54"/>
      <c r="F11" s="54"/>
      <c r="K11" s="54"/>
    </row>
    <row r="12" spans="1:11" ht="31.5" customHeight="1" x14ac:dyDescent="0.4">
      <c r="A12" s="54"/>
      <c r="F12" s="54"/>
      <c r="K12" s="54"/>
    </row>
    <row r="13" spans="1:11" ht="31.5" customHeight="1" x14ac:dyDescent="0.4">
      <c r="A13" s="54"/>
      <c r="F13" s="54"/>
      <c r="K13" s="54"/>
    </row>
    <row r="14" spans="1:11" ht="31.5" customHeight="1" x14ac:dyDescent="0.4">
      <c r="A14" s="54"/>
      <c r="F14" s="54"/>
      <c r="K14" s="54"/>
    </row>
    <row r="15" spans="1:11" ht="31.5" customHeight="1" x14ac:dyDescent="0.4">
      <c r="A15" s="54"/>
      <c r="F15" s="54"/>
      <c r="K15" s="54"/>
    </row>
    <row r="16" spans="1:11" ht="31.5" customHeight="1" x14ac:dyDescent="0.4">
      <c r="A16" s="54"/>
      <c r="F16" s="54"/>
      <c r="K16" s="54"/>
    </row>
    <row r="17" spans="1:11" ht="13.15" x14ac:dyDescent="0.4">
      <c r="A17" s="54"/>
      <c r="F17" s="54"/>
      <c r="K17" s="54"/>
    </row>
    <row r="18" spans="1:11" ht="21.75" customHeight="1" x14ac:dyDescent="0.4">
      <c r="A18" s="54"/>
      <c r="F18" s="54"/>
      <c r="K18" s="54"/>
    </row>
    <row r="19" spans="1:11" ht="13.15" x14ac:dyDescent="0.4">
      <c r="A19" s="54"/>
      <c r="F19" s="54"/>
      <c r="K19" s="54"/>
    </row>
    <row r="20" spans="1:11" ht="13.15" x14ac:dyDescent="0.4">
      <c r="A20" s="54"/>
      <c r="F20" s="54"/>
      <c r="K20" s="54"/>
    </row>
    <row r="21" spans="1:11" ht="13.15" x14ac:dyDescent="0.4">
      <c r="A21" s="54"/>
      <c r="F21" s="54"/>
      <c r="K21" s="54"/>
    </row>
  </sheetData>
  <mergeCells count="4">
    <mergeCell ref="A1:D6"/>
    <mergeCell ref="E1:K6"/>
    <mergeCell ref="B10:H10"/>
    <mergeCell ref="B7:K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6"/>
  <sheetViews>
    <sheetView showGridLines="0" view="pageBreakPreview" zoomScale="80" zoomScaleNormal="100" zoomScaleSheetLayoutView="80" workbookViewId="0">
      <selection activeCell="X40" sqref="X40:X41"/>
    </sheetView>
  </sheetViews>
  <sheetFormatPr baseColWidth="10" defaultColWidth="14.3984375" defaultRowHeight="12.75" x14ac:dyDescent="0.35"/>
  <cols>
    <col min="1" max="1" width="3.53125" customWidth="1"/>
    <col min="2" max="2" width="19.3984375" customWidth="1"/>
    <col min="3" max="3" width="4.73046875" customWidth="1"/>
    <col min="4" max="4" width="19.3984375" customWidth="1"/>
    <col min="5" max="5" width="4.73046875" customWidth="1"/>
    <col min="6" max="6" width="19.3984375" customWidth="1"/>
    <col min="7" max="7" width="4.73046875" customWidth="1"/>
    <col min="8" max="8" width="19.3984375" customWidth="1"/>
    <col min="9" max="9" width="3.53125" customWidth="1"/>
    <col min="10" max="10" width="19.3984375" customWidth="1"/>
    <col min="11" max="11" width="4.73046875" customWidth="1"/>
    <col min="12" max="12" width="19.3984375" customWidth="1"/>
    <col min="13" max="13" width="4.73046875" customWidth="1"/>
    <col min="14" max="14" width="19.3984375" customWidth="1"/>
    <col min="15" max="15" width="4.73046875" customWidth="1"/>
    <col min="16" max="16" width="19.3984375" customWidth="1"/>
    <col min="17" max="17" width="3.53125" customWidth="1"/>
    <col min="18" max="18" width="19.3984375" customWidth="1"/>
    <col min="19" max="19" width="4.73046875" customWidth="1"/>
    <col min="20" max="20" width="19.3984375" customWidth="1"/>
    <col min="21" max="21" width="4.73046875" customWidth="1"/>
    <col min="22" max="22" width="19.3984375" customWidth="1"/>
    <col min="23" max="23" width="4.73046875" customWidth="1"/>
    <col min="24" max="24" width="20.3984375" bestFit="1" customWidth="1"/>
  </cols>
  <sheetData>
    <row r="1" spans="1:25" x14ac:dyDescent="0.35">
      <c r="A1" s="73"/>
      <c r="B1" s="73"/>
      <c r="C1" s="73"/>
      <c r="D1" s="73"/>
      <c r="E1" s="73"/>
      <c r="F1" s="73"/>
      <c r="G1" s="73"/>
      <c r="H1" s="73"/>
      <c r="I1" s="97" t="s">
        <v>95</v>
      </c>
      <c r="J1" s="73"/>
      <c r="K1" s="73"/>
      <c r="L1" s="73"/>
      <c r="M1" s="73"/>
      <c r="N1" s="73"/>
      <c r="O1" s="73"/>
      <c r="P1" s="73"/>
      <c r="Q1" s="73"/>
      <c r="R1" s="73"/>
      <c r="S1" s="73"/>
      <c r="T1" s="73"/>
      <c r="U1" s="73"/>
      <c r="V1" s="73"/>
      <c r="W1" s="73"/>
      <c r="X1" s="73"/>
    </row>
    <row r="2" spans="1:25" x14ac:dyDescent="0.35">
      <c r="A2" s="73"/>
      <c r="B2" s="73"/>
      <c r="C2" s="73"/>
      <c r="D2" s="73"/>
      <c r="E2" s="73"/>
      <c r="F2" s="73"/>
      <c r="G2" s="73"/>
      <c r="H2" s="73"/>
      <c r="I2" s="73"/>
      <c r="J2" s="73"/>
      <c r="K2" s="73"/>
      <c r="L2" s="73"/>
      <c r="M2" s="73"/>
      <c r="N2" s="73"/>
      <c r="O2" s="73"/>
      <c r="P2" s="73"/>
      <c r="Q2" s="73"/>
      <c r="R2" s="73"/>
      <c r="S2" s="73"/>
      <c r="T2" s="73"/>
      <c r="U2" s="73"/>
      <c r="V2" s="73"/>
      <c r="W2" s="73"/>
      <c r="X2" s="73"/>
    </row>
    <row r="3" spans="1:25" x14ac:dyDescent="0.35">
      <c r="A3" s="73"/>
      <c r="B3" s="73"/>
      <c r="C3" s="73"/>
      <c r="D3" s="73"/>
      <c r="E3" s="73"/>
      <c r="F3" s="73"/>
      <c r="G3" s="73"/>
      <c r="H3" s="73"/>
      <c r="I3" s="73"/>
      <c r="J3" s="73"/>
      <c r="K3" s="73"/>
      <c r="L3" s="73"/>
      <c r="M3" s="73"/>
      <c r="N3" s="73"/>
      <c r="O3" s="73"/>
      <c r="P3" s="73"/>
      <c r="Q3" s="73"/>
      <c r="R3" s="73"/>
      <c r="S3" s="73"/>
      <c r="T3" s="73"/>
      <c r="U3" s="73"/>
      <c r="V3" s="73"/>
      <c r="W3" s="73"/>
      <c r="X3" s="73"/>
    </row>
    <row r="4" spans="1:25" x14ac:dyDescent="0.35">
      <c r="A4" s="73"/>
      <c r="B4" s="73"/>
      <c r="C4" s="73"/>
      <c r="D4" s="73"/>
      <c r="E4" s="73"/>
      <c r="F4" s="73"/>
      <c r="G4" s="73"/>
      <c r="H4" s="73"/>
      <c r="I4" s="73"/>
      <c r="J4" s="73"/>
      <c r="K4" s="73"/>
      <c r="L4" s="73"/>
      <c r="M4" s="73"/>
      <c r="N4" s="73"/>
      <c r="O4" s="73"/>
      <c r="P4" s="73"/>
      <c r="Q4" s="73"/>
      <c r="R4" s="73"/>
      <c r="S4" s="73"/>
      <c r="T4" s="73"/>
      <c r="U4" s="73"/>
      <c r="V4" s="73"/>
      <c r="W4" s="73"/>
      <c r="X4" s="73"/>
    </row>
    <row r="5" spans="1:25" ht="30" x14ac:dyDescent="0.45">
      <c r="A5" s="51"/>
      <c r="B5" s="2" t="s">
        <v>0</v>
      </c>
      <c r="C5" s="3"/>
      <c r="D5" s="2" t="s">
        <v>49</v>
      </c>
      <c r="E5" s="3"/>
      <c r="F5" s="2" t="s">
        <v>50</v>
      </c>
      <c r="G5" s="3"/>
      <c r="H5" s="2" t="s">
        <v>51</v>
      </c>
      <c r="I5" s="90"/>
      <c r="J5" s="2" t="s">
        <v>0</v>
      </c>
      <c r="K5" s="3"/>
      <c r="L5" s="2" t="s">
        <v>49</v>
      </c>
      <c r="M5" s="3"/>
      <c r="N5" s="2" t="s">
        <v>50</v>
      </c>
      <c r="O5" s="3"/>
      <c r="P5" s="2" t="s">
        <v>51</v>
      </c>
      <c r="Q5" s="85"/>
      <c r="R5" s="2" t="s">
        <v>0</v>
      </c>
      <c r="S5" s="3"/>
      <c r="T5" s="2" t="s">
        <v>49</v>
      </c>
      <c r="U5" s="3"/>
      <c r="V5" s="2" t="s">
        <v>50</v>
      </c>
      <c r="W5" s="3"/>
      <c r="X5" s="2" t="s">
        <v>51</v>
      </c>
      <c r="Y5" s="55"/>
    </row>
    <row r="6" spans="1:25" ht="17.649999999999999" x14ac:dyDescent="0.5">
      <c r="A6" s="79" t="s">
        <v>52</v>
      </c>
      <c r="B6" s="73"/>
      <c r="C6" s="73"/>
      <c r="D6" s="73"/>
      <c r="E6" s="73"/>
      <c r="F6" s="73"/>
      <c r="G6" s="73"/>
      <c r="H6" s="73"/>
      <c r="I6" s="76"/>
      <c r="J6" s="79" t="s">
        <v>53</v>
      </c>
      <c r="K6" s="73"/>
      <c r="L6" s="73"/>
      <c r="M6" s="73"/>
      <c r="N6" s="73"/>
      <c r="O6" s="73"/>
      <c r="P6" s="73"/>
      <c r="Q6" s="73"/>
      <c r="R6" s="79" t="s">
        <v>54</v>
      </c>
      <c r="S6" s="73"/>
      <c r="T6" s="73"/>
      <c r="U6" s="73"/>
      <c r="V6" s="73"/>
      <c r="W6" s="73"/>
      <c r="X6" s="73"/>
      <c r="Y6" s="8"/>
    </row>
    <row r="7" spans="1:25" ht="14.25" customHeight="1" x14ac:dyDescent="0.45">
      <c r="A7" s="11">
        <v>1</v>
      </c>
      <c r="B7" s="56" t="s">
        <v>6</v>
      </c>
      <c r="C7" s="57"/>
      <c r="D7" s="58">
        <v>5115348231</v>
      </c>
      <c r="E7" s="8"/>
      <c r="F7" s="87" t="s">
        <v>55</v>
      </c>
      <c r="G7" s="8"/>
      <c r="H7" s="19">
        <f>'Hoja 3'!F8</f>
        <v>10750495.699999999</v>
      </c>
      <c r="I7" s="11">
        <v>1</v>
      </c>
      <c r="J7" s="35" t="s">
        <v>6</v>
      </c>
      <c r="K7" s="8"/>
      <c r="L7" s="19">
        <v>5115348231</v>
      </c>
      <c r="M7" s="8"/>
      <c r="N7" s="86" t="s">
        <v>56</v>
      </c>
      <c r="O7" s="8"/>
      <c r="P7" s="34">
        <f>'Hoja 4'!F8</f>
        <v>63393973.489999898</v>
      </c>
      <c r="Q7" s="11">
        <v>1</v>
      </c>
      <c r="R7" s="35" t="s">
        <v>6</v>
      </c>
      <c r="S7" s="8"/>
      <c r="T7" s="19">
        <v>5115348231</v>
      </c>
      <c r="U7" s="8"/>
      <c r="V7" s="86" t="s">
        <v>56</v>
      </c>
      <c r="W7" s="8"/>
      <c r="X7" s="104">
        <v>0</v>
      </c>
      <c r="Y7" s="59"/>
    </row>
    <row r="8" spans="1:25" ht="14.25" x14ac:dyDescent="0.45">
      <c r="A8" s="11">
        <v>2</v>
      </c>
      <c r="B8" s="35" t="s">
        <v>12</v>
      </c>
      <c r="C8" s="8"/>
      <c r="D8" s="19">
        <v>3000000000</v>
      </c>
      <c r="E8" s="8"/>
      <c r="F8" s="88"/>
      <c r="G8" s="8"/>
      <c r="H8" s="19">
        <f>'Hoja 3'!F9</f>
        <v>6416232.0999999996</v>
      </c>
      <c r="I8" s="11">
        <v>2</v>
      </c>
      <c r="J8" s="35" t="s">
        <v>12</v>
      </c>
      <c r="K8" s="8"/>
      <c r="L8" s="19">
        <v>3000000000</v>
      </c>
      <c r="M8" s="8"/>
      <c r="N8" s="86"/>
      <c r="O8" s="8"/>
      <c r="P8" s="34">
        <f>'Hoja 4'!F9</f>
        <v>37228166.189999998</v>
      </c>
      <c r="Q8" s="11">
        <v>2</v>
      </c>
      <c r="R8" s="35" t="s">
        <v>12</v>
      </c>
      <c r="S8" s="8"/>
      <c r="T8" s="19">
        <v>3000000000</v>
      </c>
      <c r="U8" s="8"/>
      <c r="V8" s="73"/>
      <c r="W8" s="8"/>
      <c r="X8" s="104">
        <v>0</v>
      </c>
      <c r="Y8" s="8"/>
    </row>
    <row r="9" spans="1:25" ht="14.25" x14ac:dyDescent="0.45">
      <c r="A9" s="11">
        <v>3</v>
      </c>
      <c r="B9" s="96" t="s">
        <v>88</v>
      </c>
      <c r="C9" s="8"/>
      <c r="D9" s="19">
        <v>2000000000</v>
      </c>
      <c r="E9" s="8"/>
      <c r="F9" s="88"/>
      <c r="G9" s="8"/>
      <c r="H9" s="19">
        <f>'Hoja 3'!F10</f>
        <v>4280000</v>
      </c>
      <c r="I9" s="11">
        <v>3</v>
      </c>
      <c r="J9" s="35" t="s">
        <v>17</v>
      </c>
      <c r="K9" s="8"/>
      <c r="L9" s="19">
        <v>2000000000</v>
      </c>
      <c r="M9" s="8"/>
      <c r="N9" s="86"/>
      <c r="O9" s="8"/>
      <c r="P9" s="34">
        <f>'Hoja 4'!F10</f>
        <v>25193764.059999999</v>
      </c>
      <c r="Q9" s="11">
        <v>3</v>
      </c>
      <c r="R9" s="35" t="s">
        <v>17</v>
      </c>
      <c r="S9" s="8"/>
      <c r="T9" s="19">
        <v>2000000000</v>
      </c>
      <c r="U9" s="8"/>
      <c r="V9" s="73"/>
      <c r="W9" s="8"/>
      <c r="X9" s="104">
        <v>0</v>
      </c>
      <c r="Y9" s="8"/>
    </row>
    <row r="10" spans="1:25" ht="14.25" x14ac:dyDescent="0.45">
      <c r="A10" s="11">
        <v>4</v>
      </c>
      <c r="B10" s="35" t="s">
        <v>17</v>
      </c>
      <c r="C10" s="8"/>
      <c r="D10" s="19">
        <v>1000000000</v>
      </c>
      <c r="E10" s="8"/>
      <c r="F10" s="88"/>
      <c r="G10" s="8"/>
      <c r="H10" s="19">
        <f>'Hoja 3'!F11</f>
        <v>2140000</v>
      </c>
      <c r="I10" s="11">
        <v>4</v>
      </c>
      <c r="J10" s="35" t="s">
        <v>17</v>
      </c>
      <c r="K10" s="8"/>
      <c r="L10" s="19">
        <v>1000000000</v>
      </c>
      <c r="M10" s="8"/>
      <c r="N10" s="86"/>
      <c r="O10" s="8"/>
      <c r="P10" s="34">
        <f>'Hoja 4'!F11</f>
        <v>12648369.439999999</v>
      </c>
      <c r="Q10" s="11">
        <v>4</v>
      </c>
      <c r="R10" s="35" t="s">
        <v>17</v>
      </c>
      <c r="S10" s="8"/>
      <c r="T10" s="19">
        <v>1000000000</v>
      </c>
      <c r="U10" s="8"/>
      <c r="V10" s="73"/>
      <c r="W10" s="8"/>
      <c r="X10" s="104">
        <v>0</v>
      </c>
      <c r="Y10" s="8"/>
    </row>
    <row r="11" spans="1:25" ht="14.25" x14ac:dyDescent="0.45">
      <c r="A11" s="11">
        <v>5</v>
      </c>
      <c r="B11" s="35" t="s">
        <v>6</v>
      </c>
      <c r="C11" s="8"/>
      <c r="D11" s="19">
        <v>2300000000</v>
      </c>
      <c r="E11" s="8"/>
      <c r="F11" s="88"/>
      <c r="G11" s="8"/>
      <c r="H11" s="19">
        <f>'Hoja 3'!F12</f>
        <v>4273205</v>
      </c>
      <c r="I11" s="11">
        <v>5</v>
      </c>
      <c r="J11" s="35" t="s">
        <v>6</v>
      </c>
      <c r="K11" s="8"/>
      <c r="L11" s="19">
        <v>2300000000</v>
      </c>
      <c r="M11" s="8"/>
      <c r="N11" s="86"/>
      <c r="O11" s="8"/>
      <c r="P11" s="34">
        <f>'Hoja 4'!F12</f>
        <v>28513189.850000001</v>
      </c>
      <c r="Q11" s="11">
        <v>5</v>
      </c>
      <c r="R11" s="35" t="s">
        <v>6</v>
      </c>
      <c r="S11" s="8"/>
      <c r="T11" s="19">
        <v>2300000000</v>
      </c>
      <c r="U11" s="8"/>
      <c r="V11" s="73"/>
      <c r="W11" s="8"/>
      <c r="X11" s="104">
        <v>0</v>
      </c>
      <c r="Y11" s="8"/>
    </row>
    <row r="12" spans="1:25" ht="14.25" x14ac:dyDescent="0.45">
      <c r="A12" s="11">
        <v>6</v>
      </c>
      <c r="B12" s="96" t="s">
        <v>88</v>
      </c>
      <c r="C12" s="8"/>
      <c r="D12" s="19">
        <v>1000000000</v>
      </c>
      <c r="E12" s="4"/>
      <c r="F12" s="88"/>
      <c r="G12" s="8"/>
      <c r="H12" s="19">
        <f>'Hoja 3'!F13</f>
        <v>1934193.21</v>
      </c>
      <c r="I12" s="11">
        <v>6</v>
      </c>
      <c r="J12" s="35" t="s">
        <v>17</v>
      </c>
      <c r="K12" s="8"/>
      <c r="L12" s="19">
        <v>1000000000</v>
      </c>
      <c r="M12" s="4"/>
      <c r="N12" s="86"/>
      <c r="O12" s="4"/>
      <c r="P12" s="34">
        <f>'Hoja 4'!F13</f>
        <v>12163280.07</v>
      </c>
      <c r="Q12" s="11">
        <v>6</v>
      </c>
      <c r="R12" s="35" t="s">
        <v>17</v>
      </c>
      <c r="S12" s="8"/>
      <c r="T12" s="19">
        <v>1000000000</v>
      </c>
      <c r="U12" s="4"/>
      <c r="V12" s="73"/>
      <c r="W12" s="4"/>
      <c r="X12" s="104">
        <v>0</v>
      </c>
      <c r="Y12" s="8"/>
    </row>
    <row r="13" spans="1:25" ht="14.25" x14ac:dyDescent="0.45">
      <c r="A13" s="11">
        <v>7</v>
      </c>
      <c r="B13" s="35" t="s">
        <v>27</v>
      </c>
      <c r="C13" s="8"/>
      <c r="D13" s="19">
        <v>882581089.62</v>
      </c>
      <c r="E13" s="4"/>
      <c r="F13" s="88"/>
      <c r="G13" s="8"/>
      <c r="H13" s="19">
        <f>'Hoja 3'!F14</f>
        <v>1578439.65</v>
      </c>
      <c r="I13" s="11">
        <v>7</v>
      </c>
      <c r="J13" s="35" t="s">
        <v>27</v>
      </c>
      <c r="K13" s="8"/>
      <c r="L13" s="19">
        <v>882581089.62</v>
      </c>
      <c r="M13" s="4"/>
      <c r="N13" s="86"/>
      <c r="O13" s="4"/>
      <c r="P13" s="34">
        <f>'Hoja 4'!F14</f>
        <v>9967870.3200000003</v>
      </c>
      <c r="Q13" s="11">
        <v>7</v>
      </c>
      <c r="R13" s="35" t="s">
        <v>27</v>
      </c>
      <c r="S13" s="8"/>
      <c r="T13" s="19">
        <v>882581089.62</v>
      </c>
      <c r="U13" s="4"/>
      <c r="V13" s="73"/>
      <c r="W13" s="4"/>
      <c r="X13" s="104">
        <v>0</v>
      </c>
      <c r="Y13" s="8"/>
    </row>
    <row r="14" spans="1:25" ht="14.25" x14ac:dyDescent="0.45">
      <c r="A14" s="11">
        <v>8</v>
      </c>
      <c r="B14" s="35" t="s">
        <v>30</v>
      </c>
      <c r="C14" s="8"/>
      <c r="D14" s="19">
        <v>1200000000</v>
      </c>
      <c r="E14" s="4"/>
      <c r="F14" s="88"/>
      <c r="G14" s="8"/>
      <c r="H14" s="19">
        <f>'Hoja 3'!F15</f>
        <v>4577463</v>
      </c>
      <c r="I14" s="11">
        <v>8</v>
      </c>
      <c r="J14" s="35" t="s">
        <v>30</v>
      </c>
      <c r="K14" s="8"/>
      <c r="L14" s="19">
        <v>1200000000</v>
      </c>
      <c r="M14" s="4"/>
      <c r="N14" s="86"/>
      <c r="O14" s="4"/>
      <c r="P14" s="34">
        <f>'Hoja 4'!F15</f>
        <v>15542013.84</v>
      </c>
      <c r="Q14" s="11">
        <v>8</v>
      </c>
      <c r="R14" s="35" t="s">
        <v>30</v>
      </c>
      <c r="S14" s="8"/>
      <c r="T14" s="19">
        <v>1200000000</v>
      </c>
      <c r="U14" s="4"/>
      <c r="V14" s="73"/>
      <c r="W14" s="4"/>
      <c r="X14" s="104">
        <v>0</v>
      </c>
      <c r="Y14" s="8"/>
    </row>
    <row r="15" spans="1:25" ht="14.25" x14ac:dyDescent="0.45">
      <c r="A15" s="11">
        <v>9</v>
      </c>
      <c r="B15" s="35" t="s">
        <v>30</v>
      </c>
      <c r="C15" s="8"/>
      <c r="D15" s="19">
        <v>300000000</v>
      </c>
      <c r="E15" s="4"/>
      <c r="F15" s="88"/>
      <c r="G15" s="8"/>
      <c r="H15" s="19">
        <f>'Hoja 3'!F16</f>
        <v>763500</v>
      </c>
      <c r="I15" s="11">
        <v>9</v>
      </c>
      <c r="J15" s="35" t="s">
        <v>30</v>
      </c>
      <c r="K15" s="8"/>
      <c r="L15" s="19">
        <v>300000000</v>
      </c>
      <c r="M15" s="4"/>
      <c r="N15" s="86"/>
      <c r="O15" s="4"/>
      <c r="P15" s="34">
        <f>'Hoja 4'!F16</f>
        <v>4336005.03</v>
      </c>
      <c r="Q15" s="11">
        <v>9</v>
      </c>
      <c r="R15" s="35" t="s">
        <v>30</v>
      </c>
      <c r="S15" s="8"/>
      <c r="T15" s="19">
        <v>300000000</v>
      </c>
      <c r="U15" s="4"/>
      <c r="V15" s="73"/>
      <c r="W15" s="4"/>
      <c r="X15" s="104">
        <v>0</v>
      </c>
      <c r="Y15" s="8"/>
    </row>
    <row r="16" spans="1:25" ht="14.25" x14ac:dyDescent="0.45">
      <c r="A16" s="11">
        <v>10</v>
      </c>
      <c r="B16" s="35" t="s">
        <v>27</v>
      </c>
      <c r="C16" s="8"/>
      <c r="D16" s="19">
        <v>700000000</v>
      </c>
      <c r="E16" s="4"/>
      <c r="F16" s="88"/>
      <c r="G16" s="8"/>
      <c r="H16" s="19">
        <f>'Hoja 3'!F17</f>
        <v>1781500</v>
      </c>
      <c r="I16" s="11">
        <v>10</v>
      </c>
      <c r="J16" s="35" t="s">
        <v>27</v>
      </c>
      <c r="K16" s="8"/>
      <c r="L16" s="19">
        <v>700000000</v>
      </c>
      <c r="M16" s="8"/>
      <c r="N16" s="86"/>
      <c r="O16" s="8"/>
      <c r="P16" s="34">
        <f>'Hoja 4'!F17</f>
        <v>10394895.02</v>
      </c>
      <c r="Q16" s="11">
        <v>10</v>
      </c>
      <c r="R16" s="35" t="s">
        <v>27</v>
      </c>
      <c r="S16" s="8"/>
      <c r="T16" s="19">
        <v>700000000</v>
      </c>
      <c r="U16" s="8"/>
      <c r="V16" s="73"/>
      <c r="W16" s="8"/>
      <c r="X16" s="104">
        <v>0</v>
      </c>
      <c r="Y16" s="8"/>
    </row>
    <row r="17" spans="1:25" ht="14.25" x14ac:dyDescent="0.45">
      <c r="A17" s="11">
        <v>11</v>
      </c>
      <c r="B17" s="35" t="s">
        <v>27</v>
      </c>
      <c r="C17" s="8"/>
      <c r="D17" s="19">
        <v>1000000000</v>
      </c>
      <c r="E17" s="4"/>
      <c r="F17" s="88"/>
      <c r="G17" s="8"/>
      <c r="H17" s="19">
        <f>'Hoja 3'!F18</f>
        <v>1814000</v>
      </c>
      <c r="I17" s="11">
        <v>11</v>
      </c>
      <c r="J17" s="35" t="s">
        <v>27</v>
      </c>
      <c r="K17" s="8"/>
      <c r="L17" s="19">
        <v>1000000000</v>
      </c>
      <c r="M17" s="8"/>
      <c r="N17" s="86"/>
      <c r="O17" s="8"/>
      <c r="P17" s="34">
        <f>'Hoja 4'!F18</f>
        <v>14879087.449999999</v>
      </c>
      <c r="Q17" s="11">
        <v>11</v>
      </c>
      <c r="R17" s="35" t="s">
        <v>27</v>
      </c>
      <c r="S17" s="8"/>
      <c r="T17" s="19">
        <v>1000000000</v>
      </c>
      <c r="U17" s="8"/>
      <c r="V17" s="73"/>
      <c r="W17" s="8"/>
      <c r="X17" s="104">
        <v>0</v>
      </c>
      <c r="Y17" s="8"/>
    </row>
    <row r="18" spans="1:25" ht="14.25" x14ac:dyDescent="0.45">
      <c r="A18" s="11">
        <v>12</v>
      </c>
      <c r="B18" s="96" t="s">
        <v>88</v>
      </c>
      <c r="C18" s="8"/>
      <c r="D18" s="19">
        <v>1000000000</v>
      </c>
      <c r="E18" s="4"/>
      <c r="F18" s="88"/>
      <c r="G18" s="8"/>
      <c r="H18" s="19">
        <f>'Hoja 3'!F19</f>
        <v>2545000</v>
      </c>
      <c r="I18" s="11">
        <v>12</v>
      </c>
      <c r="J18" s="35" t="s">
        <v>17</v>
      </c>
      <c r="K18" s="8"/>
      <c r="L18" s="19">
        <v>1000000000</v>
      </c>
      <c r="M18" s="8"/>
      <c r="N18" s="86"/>
      <c r="O18" s="8"/>
      <c r="P18" s="34">
        <f>'Hoja 4'!F19</f>
        <v>14316588.98</v>
      </c>
      <c r="Q18" s="11">
        <v>12</v>
      </c>
      <c r="R18" s="35" t="s">
        <v>17</v>
      </c>
      <c r="S18" s="8"/>
      <c r="T18" s="19">
        <v>1000000000</v>
      </c>
      <c r="U18" s="8"/>
      <c r="V18" s="73"/>
      <c r="W18" s="8"/>
      <c r="X18" s="104">
        <v>0</v>
      </c>
      <c r="Y18" s="8"/>
    </row>
    <row r="19" spans="1:25" ht="14.25" x14ac:dyDescent="0.45">
      <c r="A19" s="11">
        <v>13</v>
      </c>
      <c r="B19" s="96" t="s">
        <v>88</v>
      </c>
      <c r="C19" s="8"/>
      <c r="D19" s="19">
        <v>1000000000</v>
      </c>
      <c r="E19" s="4"/>
      <c r="F19" s="88"/>
      <c r="G19" s="8"/>
      <c r="H19" s="19">
        <f>'Hoja 3'!F20</f>
        <v>1814000</v>
      </c>
      <c r="I19" s="11">
        <v>13</v>
      </c>
      <c r="J19" s="35" t="s">
        <v>17</v>
      </c>
      <c r="K19" s="8"/>
      <c r="L19" s="19">
        <v>1000000000</v>
      </c>
      <c r="M19" s="8"/>
      <c r="N19" s="86"/>
      <c r="O19" s="8"/>
      <c r="P19" s="34">
        <f>'Hoja 4'!F20</f>
        <v>14470972.939999999</v>
      </c>
      <c r="Q19" s="11">
        <v>13</v>
      </c>
      <c r="R19" s="35" t="s">
        <v>17</v>
      </c>
      <c r="S19" s="8"/>
      <c r="T19" s="19">
        <v>1000000000</v>
      </c>
      <c r="U19" s="8"/>
      <c r="V19" s="73"/>
      <c r="W19" s="8"/>
      <c r="X19" s="104">
        <v>0</v>
      </c>
      <c r="Y19" s="8"/>
    </row>
    <row r="20" spans="1:25" ht="14.25" x14ac:dyDescent="0.45">
      <c r="A20" s="11">
        <v>14</v>
      </c>
      <c r="B20" s="96" t="s">
        <v>88</v>
      </c>
      <c r="C20" s="8"/>
      <c r="D20" s="19">
        <v>1000000000</v>
      </c>
      <c r="E20" s="4"/>
      <c r="F20" s="88"/>
      <c r="G20" s="8"/>
      <c r="H20" s="19">
        <f>'Hoja 3'!F21</f>
        <v>1814000</v>
      </c>
      <c r="I20" s="11">
        <v>14</v>
      </c>
      <c r="J20" s="35" t="s">
        <v>17</v>
      </c>
      <c r="K20" s="8"/>
      <c r="L20" s="19">
        <v>1000000000</v>
      </c>
      <c r="M20" s="8"/>
      <c r="N20" s="86"/>
      <c r="O20" s="8"/>
      <c r="P20" s="34">
        <f>'Hoja 4'!F21</f>
        <v>14714369.25</v>
      </c>
      <c r="Q20" s="11">
        <v>14</v>
      </c>
      <c r="R20" s="35" t="s">
        <v>17</v>
      </c>
      <c r="S20" s="8"/>
      <c r="T20" s="19">
        <v>1000000000</v>
      </c>
      <c r="U20" s="8"/>
      <c r="V20" s="73"/>
      <c r="W20" s="8"/>
      <c r="X20" s="104">
        <v>0</v>
      </c>
      <c r="Y20" s="8"/>
    </row>
    <row r="21" spans="1:25" ht="14.25" x14ac:dyDescent="0.45">
      <c r="A21" s="11">
        <v>15</v>
      </c>
      <c r="B21" s="7" t="s">
        <v>9</v>
      </c>
      <c r="C21" s="8"/>
      <c r="D21" s="19">
        <v>1000000000</v>
      </c>
      <c r="E21" s="4"/>
      <c r="F21" s="88"/>
      <c r="G21" s="8"/>
      <c r="H21" s="19">
        <f>'Hoja 3'!M8</f>
        <v>12461358.060000001</v>
      </c>
      <c r="I21" s="11">
        <v>15</v>
      </c>
      <c r="J21" s="35" t="s">
        <v>9</v>
      </c>
      <c r="K21" s="8"/>
      <c r="L21" s="19">
        <v>1000000000</v>
      </c>
      <c r="M21" s="8"/>
      <c r="N21" s="86"/>
      <c r="O21" s="8"/>
      <c r="P21" s="34">
        <f>'Hoja 4'!L8</f>
        <v>11074206.699999999</v>
      </c>
      <c r="Q21" s="11">
        <v>15</v>
      </c>
      <c r="R21" s="35" t="s">
        <v>9</v>
      </c>
      <c r="S21" s="8"/>
      <c r="T21" s="19">
        <v>1000000000</v>
      </c>
      <c r="U21" s="8"/>
      <c r="V21" s="73"/>
      <c r="W21" s="8"/>
      <c r="X21" s="104">
        <v>0</v>
      </c>
      <c r="Y21" s="8"/>
    </row>
    <row r="22" spans="1:25" ht="14.25" x14ac:dyDescent="0.45">
      <c r="A22" s="11">
        <v>16</v>
      </c>
      <c r="B22" s="96" t="s">
        <v>89</v>
      </c>
      <c r="C22" s="8"/>
      <c r="D22" s="19">
        <v>1000000000</v>
      </c>
      <c r="E22" s="4"/>
      <c r="F22" s="88"/>
      <c r="G22" s="8"/>
      <c r="H22" s="105" t="s">
        <v>57</v>
      </c>
      <c r="I22" s="11">
        <v>16</v>
      </c>
      <c r="J22" s="96" t="s">
        <v>89</v>
      </c>
      <c r="K22" s="8"/>
      <c r="L22" s="19">
        <v>1000000000</v>
      </c>
      <c r="M22" s="8"/>
      <c r="N22" s="86"/>
      <c r="O22" s="8"/>
      <c r="P22" s="34">
        <f>'Hoja 4'!L9</f>
        <v>20291420.18</v>
      </c>
      <c r="Q22" s="11">
        <v>16</v>
      </c>
      <c r="R22" s="96" t="s">
        <v>89</v>
      </c>
      <c r="S22" s="8"/>
      <c r="T22" s="19">
        <v>1000000000</v>
      </c>
      <c r="U22" s="8"/>
      <c r="V22" s="73"/>
      <c r="W22" s="8"/>
      <c r="X22" s="104">
        <v>0</v>
      </c>
      <c r="Y22" s="8"/>
    </row>
    <row r="23" spans="1:25" ht="14.25" x14ac:dyDescent="0.45">
      <c r="A23" s="11">
        <v>17</v>
      </c>
      <c r="B23" s="96" t="s">
        <v>89</v>
      </c>
      <c r="C23" s="8"/>
      <c r="D23" s="19">
        <v>300000000</v>
      </c>
      <c r="E23" s="4"/>
      <c r="F23" s="88"/>
      <c r="G23" s="8"/>
      <c r="H23" s="105" t="s">
        <v>57</v>
      </c>
      <c r="I23" s="11">
        <v>17</v>
      </c>
      <c r="J23" s="96" t="s">
        <v>89</v>
      </c>
      <c r="K23" s="8"/>
      <c r="L23" s="19">
        <v>300000000</v>
      </c>
      <c r="M23" s="8"/>
      <c r="N23" s="86"/>
      <c r="O23" s="8"/>
      <c r="P23" s="34">
        <f>'Hoja 4'!L10</f>
        <v>6325000</v>
      </c>
      <c r="Q23" s="11">
        <v>17</v>
      </c>
      <c r="R23" s="96" t="s">
        <v>89</v>
      </c>
      <c r="S23" s="8"/>
      <c r="T23" s="19">
        <v>300000000</v>
      </c>
      <c r="U23" s="8"/>
      <c r="V23" s="73"/>
      <c r="W23" s="8"/>
      <c r="X23" s="104">
        <v>0</v>
      </c>
      <c r="Y23" s="8"/>
    </row>
    <row r="24" spans="1:25" ht="14.25" x14ac:dyDescent="0.45">
      <c r="A24" s="11">
        <v>18</v>
      </c>
      <c r="B24" s="96" t="s">
        <v>89</v>
      </c>
      <c r="C24" s="8"/>
      <c r="D24" s="20">
        <v>299888355</v>
      </c>
      <c r="E24" s="4"/>
      <c r="F24" s="88"/>
      <c r="G24" s="8"/>
      <c r="H24" s="105" t="s">
        <v>57</v>
      </c>
      <c r="I24" s="11">
        <v>18</v>
      </c>
      <c r="J24" s="96" t="s">
        <v>89</v>
      </c>
      <c r="K24" s="8"/>
      <c r="L24" s="19">
        <v>299888355</v>
      </c>
      <c r="M24" s="8"/>
      <c r="N24" s="86"/>
      <c r="O24" s="8"/>
      <c r="P24" s="34">
        <f>'Hoja 4'!L11</f>
        <v>6176146.6299999999</v>
      </c>
      <c r="Q24" s="11">
        <v>18</v>
      </c>
      <c r="R24" s="96" t="s">
        <v>89</v>
      </c>
      <c r="S24" s="8"/>
      <c r="T24" s="19">
        <v>299888355</v>
      </c>
      <c r="U24" s="8"/>
      <c r="V24" s="73"/>
      <c r="W24" s="8"/>
      <c r="X24" s="104">
        <v>0</v>
      </c>
      <c r="Y24" s="8"/>
    </row>
    <row r="25" spans="1:25" ht="14.25" x14ac:dyDescent="0.45">
      <c r="A25" s="11">
        <v>19</v>
      </c>
      <c r="B25" s="96" t="s">
        <v>89</v>
      </c>
      <c r="C25" s="8"/>
      <c r="D25" s="19">
        <v>223786059</v>
      </c>
      <c r="E25" s="4"/>
      <c r="F25" s="88"/>
      <c r="G25" s="8"/>
      <c r="H25" s="105" t="s">
        <v>57</v>
      </c>
      <c r="I25" s="11">
        <v>19</v>
      </c>
      <c r="J25" s="96" t="s">
        <v>89</v>
      </c>
      <c r="K25" s="8"/>
      <c r="L25" s="20">
        <v>223786059</v>
      </c>
      <c r="M25" s="8"/>
      <c r="N25" s="86"/>
      <c r="O25" s="8"/>
      <c r="P25" s="34">
        <f>'Hoja 4'!L12</f>
        <v>4302117.72</v>
      </c>
      <c r="Q25" s="11">
        <v>19</v>
      </c>
      <c r="R25" s="96" t="s">
        <v>89</v>
      </c>
      <c r="S25" s="8"/>
      <c r="T25" s="20">
        <v>223786059</v>
      </c>
      <c r="U25" s="8"/>
      <c r="V25" s="73"/>
      <c r="W25" s="8"/>
      <c r="X25" s="104">
        <v>0</v>
      </c>
      <c r="Y25" s="8"/>
    </row>
    <row r="26" spans="1:25" ht="14.25" x14ac:dyDescent="0.45">
      <c r="A26" s="11">
        <v>20</v>
      </c>
      <c r="B26" s="96" t="s">
        <v>89</v>
      </c>
      <c r="C26" s="8"/>
      <c r="D26" s="19">
        <v>500379494</v>
      </c>
      <c r="E26" s="4"/>
      <c r="F26" s="88"/>
      <c r="G26" s="8"/>
      <c r="H26" s="105" t="s">
        <v>57</v>
      </c>
      <c r="I26" s="11">
        <v>20</v>
      </c>
      <c r="J26" s="96" t="s">
        <v>89</v>
      </c>
      <c r="K26" s="8"/>
      <c r="L26" s="19">
        <v>500379494</v>
      </c>
      <c r="M26" s="60"/>
      <c r="N26" s="86"/>
      <c r="O26" s="8"/>
      <c r="P26" s="34">
        <f>'Hoja 4'!L13</f>
        <v>10574409.550000001</v>
      </c>
      <c r="Q26" s="11">
        <v>20</v>
      </c>
      <c r="R26" s="96" t="s">
        <v>89</v>
      </c>
      <c r="S26" s="8"/>
      <c r="T26" s="19">
        <v>500379494</v>
      </c>
      <c r="U26" s="8"/>
      <c r="V26" s="73"/>
      <c r="W26" s="8"/>
      <c r="X26" s="104">
        <v>0</v>
      </c>
      <c r="Y26" s="8"/>
    </row>
    <row r="27" spans="1:25" ht="14.25" x14ac:dyDescent="0.45">
      <c r="A27" s="11">
        <v>21</v>
      </c>
      <c r="B27" s="96" t="s">
        <v>89</v>
      </c>
      <c r="C27" s="8"/>
      <c r="D27" s="19">
        <v>86788886</v>
      </c>
      <c r="E27" s="4"/>
      <c r="F27" s="88"/>
      <c r="G27" s="8"/>
      <c r="H27" s="105" t="s">
        <v>57</v>
      </c>
      <c r="I27" s="11">
        <v>21</v>
      </c>
      <c r="J27" s="96" t="s">
        <v>89</v>
      </c>
      <c r="K27" s="8"/>
      <c r="L27" s="19">
        <v>86788886</v>
      </c>
      <c r="M27" s="60"/>
      <c r="N27" s="86"/>
      <c r="O27" s="8"/>
      <c r="P27" s="34">
        <f>'Hoja 4'!L14</f>
        <v>1878227.42</v>
      </c>
      <c r="Q27" s="11">
        <v>21</v>
      </c>
      <c r="R27" s="96" t="s">
        <v>89</v>
      </c>
      <c r="S27" s="8"/>
      <c r="T27" s="19">
        <v>86788886</v>
      </c>
      <c r="U27" s="8"/>
      <c r="V27" s="73"/>
      <c r="W27" s="8"/>
      <c r="X27" s="104">
        <v>0</v>
      </c>
      <c r="Y27" s="8"/>
    </row>
    <row r="28" spans="1:25" ht="14.25" x14ac:dyDescent="0.45">
      <c r="A28" s="11">
        <v>22</v>
      </c>
      <c r="B28" s="96" t="s">
        <v>89</v>
      </c>
      <c r="C28" s="8"/>
      <c r="D28" s="19">
        <v>56998668</v>
      </c>
      <c r="E28" s="4"/>
      <c r="F28" s="88"/>
      <c r="G28" s="8"/>
      <c r="H28" s="105" t="s">
        <v>57</v>
      </c>
      <c r="I28" s="11">
        <v>22</v>
      </c>
      <c r="J28" s="96" t="s">
        <v>89</v>
      </c>
      <c r="K28" s="8"/>
      <c r="L28" s="19">
        <v>56998668</v>
      </c>
      <c r="M28" s="60"/>
      <c r="N28" s="86"/>
      <c r="O28" s="8"/>
      <c r="P28" s="34">
        <f>'Hoja 4'!L15</f>
        <v>1256515.56</v>
      </c>
      <c r="Q28" s="11">
        <v>22</v>
      </c>
      <c r="R28" s="96" t="s">
        <v>89</v>
      </c>
      <c r="S28" s="8"/>
      <c r="T28" s="19">
        <v>56998668</v>
      </c>
      <c r="U28" s="8"/>
      <c r="V28" s="73"/>
      <c r="W28" s="8"/>
      <c r="X28" s="104">
        <v>0</v>
      </c>
      <c r="Y28" s="8"/>
    </row>
    <row r="29" spans="1:25" ht="14.25" x14ac:dyDescent="0.45">
      <c r="A29" s="11">
        <v>23</v>
      </c>
      <c r="B29" s="7" t="s">
        <v>9</v>
      </c>
      <c r="C29" s="8"/>
      <c r="D29" s="19">
        <v>2500000000</v>
      </c>
      <c r="E29" s="8"/>
      <c r="F29" s="88"/>
      <c r="G29" s="8"/>
      <c r="H29" s="34">
        <f>'Hoja 3'!M16</f>
        <v>5428403.2800000003</v>
      </c>
      <c r="I29" s="11">
        <v>23</v>
      </c>
      <c r="J29" s="7" t="s">
        <v>9</v>
      </c>
      <c r="K29" s="8"/>
      <c r="L29" s="19">
        <v>2500000000</v>
      </c>
      <c r="M29" s="8"/>
      <c r="N29" s="86"/>
      <c r="O29" s="8"/>
      <c r="P29" s="34">
        <f>'Hoja 4'!L16</f>
        <v>38846946.329999998</v>
      </c>
      <c r="Q29" s="11">
        <v>23</v>
      </c>
      <c r="R29" s="7" t="s">
        <v>9</v>
      </c>
      <c r="S29" s="8"/>
      <c r="T29" s="19">
        <v>2500000000</v>
      </c>
      <c r="U29" s="8"/>
      <c r="V29" s="73"/>
      <c r="W29" s="8"/>
      <c r="X29" s="104">
        <v>0</v>
      </c>
      <c r="Y29" s="8"/>
    </row>
    <row r="30" spans="1:25" ht="14.25" x14ac:dyDescent="0.45">
      <c r="A30" s="11">
        <v>24</v>
      </c>
      <c r="B30" s="7" t="s">
        <v>9</v>
      </c>
      <c r="C30" s="8"/>
      <c r="D30" s="19">
        <v>569432472.52999997</v>
      </c>
      <c r="E30" s="8"/>
      <c r="F30" s="88"/>
      <c r="G30" s="8"/>
      <c r="H30" s="34">
        <f>'Hoja 3'!M17</f>
        <v>1233980.3400000001</v>
      </c>
      <c r="I30" s="11">
        <v>24</v>
      </c>
      <c r="J30" s="7" t="s">
        <v>9</v>
      </c>
      <c r="K30" s="8"/>
      <c r="L30" s="19">
        <v>569432472.52999997</v>
      </c>
      <c r="M30" s="8"/>
      <c r="N30" s="86"/>
      <c r="O30" s="8"/>
      <c r="P30" s="34">
        <f>'Hoja 4'!L17</f>
        <v>8919448.3699999992</v>
      </c>
      <c r="Q30" s="11">
        <v>24</v>
      </c>
      <c r="R30" s="7" t="s">
        <v>9</v>
      </c>
      <c r="S30" s="8"/>
      <c r="T30" s="19">
        <v>569432472.52999997</v>
      </c>
      <c r="U30" s="8"/>
      <c r="V30" s="73"/>
      <c r="W30" s="8"/>
      <c r="X30" s="104">
        <v>0</v>
      </c>
      <c r="Y30" s="8"/>
    </row>
    <row r="31" spans="1:25" ht="14.25" x14ac:dyDescent="0.45">
      <c r="A31" s="11">
        <v>25</v>
      </c>
      <c r="B31" s="7" t="s">
        <v>9</v>
      </c>
      <c r="C31" s="8"/>
      <c r="D31" s="19">
        <v>2250000000</v>
      </c>
      <c r="E31" s="8"/>
      <c r="F31" s="88"/>
      <c r="G31" s="8"/>
      <c r="H31" s="34">
        <f>'Hoja 3'!M18</f>
        <v>4893750</v>
      </c>
      <c r="I31" s="11">
        <v>25</v>
      </c>
      <c r="J31" s="7" t="s">
        <v>9</v>
      </c>
      <c r="K31" s="8"/>
      <c r="L31" s="19">
        <v>2250000000</v>
      </c>
      <c r="M31" s="4"/>
      <c r="N31" s="86"/>
      <c r="O31" s="4"/>
      <c r="P31" s="34">
        <f>'Hoja 4'!L18</f>
        <v>28357970.559999999</v>
      </c>
      <c r="Q31" s="11">
        <v>25</v>
      </c>
      <c r="R31" s="7" t="s">
        <v>9</v>
      </c>
      <c r="S31" s="8"/>
      <c r="T31" s="19">
        <v>2250000000</v>
      </c>
      <c r="U31" s="4"/>
      <c r="V31" s="73"/>
      <c r="W31" s="4"/>
      <c r="X31" s="104">
        <v>0</v>
      </c>
      <c r="Y31" s="8"/>
    </row>
    <row r="32" spans="1:25" ht="14.25" x14ac:dyDescent="0.45">
      <c r="A32" s="11">
        <v>26</v>
      </c>
      <c r="B32" s="7" t="s">
        <v>9</v>
      </c>
      <c r="C32" s="8"/>
      <c r="D32" s="19">
        <v>700000000</v>
      </c>
      <c r="E32" s="8"/>
      <c r="F32" s="88"/>
      <c r="G32" s="8"/>
      <c r="H32" s="34">
        <f>'Hoja 3'!M19</f>
        <v>1522500</v>
      </c>
      <c r="I32" s="11">
        <v>26</v>
      </c>
      <c r="J32" s="7" t="s">
        <v>9</v>
      </c>
      <c r="K32" s="8"/>
      <c r="L32" s="19">
        <v>700000000</v>
      </c>
      <c r="M32" s="4"/>
      <c r="N32" s="86"/>
      <c r="O32" s="4"/>
      <c r="P32" s="34">
        <f>'Hoja 4'!L19</f>
        <v>8729944.9299999997</v>
      </c>
      <c r="Q32" s="11">
        <v>26</v>
      </c>
      <c r="R32" s="7" t="s">
        <v>9</v>
      </c>
      <c r="S32" s="8"/>
      <c r="T32" s="19">
        <v>700000000</v>
      </c>
      <c r="U32" s="4"/>
      <c r="V32" s="73"/>
      <c r="W32" s="4"/>
      <c r="X32" s="104">
        <v>0</v>
      </c>
      <c r="Y32" s="8"/>
    </row>
    <row r="33" spans="1:25" ht="14.25" x14ac:dyDescent="0.45">
      <c r="A33" s="11"/>
      <c r="B33" s="59"/>
      <c r="C33" s="59"/>
      <c r="D33" s="20"/>
      <c r="E33" s="59"/>
      <c r="F33" s="113"/>
      <c r="G33" s="59"/>
      <c r="H33" s="37"/>
      <c r="I33" s="11">
        <v>27</v>
      </c>
      <c r="J33" s="96" t="s">
        <v>96</v>
      </c>
      <c r="K33" s="59"/>
      <c r="L33" s="20">
        <v>200000000</v>
      </c>
      <c r="M33" s="63"/>
      <c r="N33" s="86"/>
      <c r="O33" s="63"/>
      <c r="P33" s="37">
        <v>3137.36</v>
      </c>
      <c r="Q33" s="11"/>
      <c r="R33" s="59"/>
      <c r="S33" s="59"/>
      <c r="T33" s="20"/>
      <c r="U33" s="63"/>
      <c r="W33" s="63"/>
      <c r="X33" s="104"/>
      <c r="Y33" s="59"/>
    </row>
    <row r="34" spans="1:25" ht="14.25" x14ac:dyDescent="0.45">
      <c r="A34" s="89" t="s">
        <v>58</v>
      </c>
      <c r="B34" s="73"/>
      <c r="C34" s="73"/>
      <c r="D34" s="73"/>
      <c r="E34" s="73"/>
      <c r="F34" s="73"/>
      <c r="G34" s="4"/>
      <c r="H34" s="106">
        <f>SUM(H7:H32)</f>
        <v>72022020.340000004</v>
      </c>
      <c r="I34" s="89" t="s">
        <v>59</v>
      </c>
      <c r="J34" s="73"/>
      <c r="K34" s="73"/>
      <c r="L34" s="73"/>
      <c r="M34" s="73"/>
      <c r="N34" s="73"/>
      <c r="O34" s="8"/>
      <c r="P34" s="109"/>
      <c r="Q34" s="91"/>
      <c r="R34" s="89" t="s">
        <v>60</v>
      </c>
      <c r="S34" s="73"/>
      <c r="T34" s="73"/>
      <c r="U34" s="73"/>
      <c r="V34" s="73"/>
      <c r="W34" s="73"/>
      <c r="X34" s="110">
        <v>0</v>
      </c>
      <c r="Y34" s="8"/>
    </row>
    <row r="35" spans="1:25" ht="14.25" x14ac:dyDescent="0.45">
      <c r="A35" s="73"/>
      <c r="B35" s="73"/>
      <c r="C35" s="73"/>
      <c r="D35" s="73"/>
      <c r="E35" s="73"/>
      <c r="F35" s="73"/>
      <c r="G35" s="4"/>
      <c r="H35" s="107"/>
      <c r="I35" s="73"/>
      <c r="J35" s="73"/>
      <c r="K35" s="73"/>
      <c r="L35" s="73"/>
      <c r="M35" s="73"/>
      <c r="N35" s="73"/>
      <c r="O35" s="8"/>
      <c r="P35" s="107"/>
      <c r="Q35" s="73"/>
      <c r="R35" s="73"/>
      <c r="S35" s="73"/>
      <c r="T35" s="73"/>
      <c r="U35" s="73"/>
      <c r="V35" s="73"/>
      <c r="W35" s="73"/>
      <c r="X35" s="111"/>
      <c r="Y35" s="8"/>
    </row>
    <row r="36" spans="1:25" ht="15.75" x14ac:dyDescent="0.5">
      <c r="A36" s="8"/>
      <c r="B36" s="8"/>
      <c r="C36" s="8"/>
      <c r="D36" s="8"/>
      <c r="E36" s="8"/>
      <c r="F36" s="8"/>
      <c r="G36" s="8"/>
      <c r="H36" s="108"/>
      <c r="I36" s="61"/>
      <c r="J36" s="8"/>
      <c r="K36" s="8"/>
      <c r="L36" s="8"/>
      <c r="M36" s="8"/>
      <c r="N36" s="60"/>
      <c r="O36" s="8"/>
      <c r="P36" s="108"/>
      <c r="Q36" s="62"/>
      <c r="R36" s="8"/>
      <c r="S36" s="8"/>
      <c r="T36" s="8"/>
      <c r="U36" s="8"/>
      <c r="V36" s="60"/>
      <c r="W36" s="8"/>
      <c r="X36" s="105"/>
      <c r="Y36" s="8"/>
    </row>
    <row r="37" spans="1:25" ht="15.4" x14ac:dyDescent="0.45">
      <c r="A37" s="89" t="s">
        <v>61</v>
      </c>
      <c r="B37" s="73"/>
      <c r="C37" s="73"/>
      <c r="D37" s="73"/>
      <c r="E37" s="73"/>
      <c r="F37" s="73"/>
      <c r="G37" s="8"/>
      <c r="H37" s="106">
        <v>0</v>
      </c>
      <c r="I37" s="89" t="s">
        <v>62</v>
      </c>
      <c r="J37" s="73"/>
      <c r="K37" s="73"/>
      <c r="L37" s="73"/>
      <c r="M37" s="73"/>
      <c r="N37" s="73"/>
      <c r="O37" s="8"/>
      <c r="P37" s="106">
        <f>SUM(P7:P33)</f>
        <v>424498037.23999989</v>
      </c>
      <c r="Q37" s="64"/>
      <c r="R37" s="89" t="s">
        <v>63</v>
      </c>
      <c r="S37" s="73"/>
      <c r="T37" s="73"/>
      <c r="U37" s="73"/>
      <c r="V37" s="73"/>
      <c r="W37" s="73"/>
      <c r="X37" s="110">
        <v>0</v>
      </c>
      <c r="Y37" s="8"/>
    </row>
    <row r="38" spans="1:25" ht="15.4" x14ac:dyDescent="0.45">
      <c r="A38" s="73"/>
      <c r="B38" s="73"/>
      <c r="C38" s="73"/>
      <c r="D38" s="73"/>
      <c r="E38" s="73"/>
      <c r="F38" s="73"/>
      <c r="G38" s="8"/>
      <c r="H38" s="107"/>
      <c r="I38" s="73"/>
      <c r="J38" s="73"/>
      <c r="K38" s="73"/>
      <c r="L38" s="73"/>
      <c r="M38" s="73"/>
      <c r="N38" s="73"/>
      <c r="O38" s="8"/>
      <c r="P38" s="107"/>
      <c r="Q38" s="64"/>
      <c r="R38" s="73"/>
      <c r="S38" s="73"/>
      <c r="T38" s="73"/>
      <c r="U38" s="73"/>
      <c r="V38" s="73"/>
      <c r="W38" s="73"/>
      <c r="X38" s="111"/>
      <c r="Y38" s="8"/>
    </row>
    <row r="39" spans="1:25" ht="15.75" x14ac:dyDescent="0.5">
      <c r="A39" s="8"/>
      <c r="B39" s="8"/>
      <c r="C39" s="8"/>
      <c r="D39" s="8"/>
      <c r="E39" s="8"/>
      <c r="F39" s="8"/>
      <c r="G39" s="8"/>
      <c r="H39" s="108"/>
      <c r="I39" s="61"/>
      <c r="J39" s="8"/>
      <c r="K39" s="8"/>
      <c r="L39" s="8"/>
      <c r="M39" s="8"/>
      <c r="N39" s="60"/>
      <c r="O39" s="8"/>
      <c r="P39" s="108"/>
      <c r="Q39" s="62"/>
      <c r="R39" s="8"/>
      <c r="S39" s="8"/>
      <c r="T39" s="8"/>
      <c r="U39" s="8"/>
      <c r="V39" s="60"/>
      <c r="W39" s="8"/>
      <c r="X39" s="105"/>
      <c r="Y39" s="8"/>
    </row>
    <row r="40" spans="1:25" ht="15.4" x14ac:dyDescent="0.45">
      <c r="A40" s="65"/>
      <c r="B40" s="89" t="s">
        <v>64</v>
      </c>
      <c r="C40" s="73"/>
      <c r="D40" s="73"/>
      <c r="E40" s="73"/>
      <c r="F40" s="73"/>
      <c r="G40" s="73"/>
      <c r="H40" s="106">
        <f>H37+H34</f>
        <v>72022020.340000004</v>
      </c>
      <c r="I40" s="89" t="s">
        <v>65</v>
      </c>
      <c r="J40" s="73"/>
      <c r="K40" s="73"/>
      <c r="L40" s="73"/>
      <c r="M40" s="73"/>
      <c r="N40" s="73"/>
      <c r="O40" s="8"/>
      <c r="P40" s="106">
        <f>P34+P37</f>
        <v>424498037.23999989</v>
      </c>
      <c r="Q40" s="62"/>
      <c r="R40" s="89" t="s">
        <v>65</v>
      </c>
      <c r="S40" s="73"/>
      <c r="T40" s="73"/>
      <c r="U40" s="73"/>
      <c r="V40" s="73"/>
      <c r="W40" s="73"/>
      <c r="X40" s="110">
        <f>X37+X34</f>
        <v>0</v>
      </c>
      <c r="Y40" s="8"/>
    </row>
    <row r="41" spans="1:25" ht="15.4" x14ac:dyDescent="0.45">
      <c r="A41" s="65"/>
      <c r="B41" s="73"/>
      <c r="C41" s="73"/>
      <c r="D41" s="73"/>
      <c r="E41" s="73"/>
      <c r="F41" s="73"/>
      <c r="G41" s="73"/>
      <c r="H41" s="107"/>
      <c r="I41" s="73"/>
      <c r="J41" s="73"/>
      <c r="K41" s="73"/>
      <c r="L41" s="73"/>
      <c r="M41" s="73"/>
      <c r="N41" s="73"/>
      <c r="O41" s="8"/>
      <c r="P41" s="107"/>
      <c r="Q41" s="62"/>
      <c r="R41" s="73"/>
      <c r="S41" s="73"/>
      <c r="T41" s="73"/>
      <c r="U41" s="73"/>
      <c r="V41" s="73"/>
      <c r="W41" s="73"/>
      <c r="X41" s="111"/>
      <c r="Y41" s="8"/>
    </row>
    <row r="42" spans="1:25" ht="14.25" x14ac:dyDescent="0.45">
      <c r="A42" s="8"/>
      <c r="B42" s="8"/>
      <c r="C42" s="8"/>
      <c r="D42" s="8"/>
      <c r="E42" s="8"/>
      <c r="F42" s="8"/>
      <c r="G42" s="8"/>
      <c r="H42" s="8"/>
      <c r="I42" s="8"/>
      <c r="J42" s="8"/>
      <c r="K42" s="8"/>
      <c r="L42" s="8"/>
      <c r="M42" s="8"/>
      <c r="N42" s="60"/>
      <c r="O42" s="8"/>
      <c r="P42" s="60"/>
      <c r="Q42" s="8"/>
      <c r="R42" s="8"/>
      <c r="S42" s="8"/>
      <c r="T42" s="8"/>
      <c r="U42" s="8"/>
      <c r="V42" s="60"/>
      <c r="W42" s="4"/>
      <c r="X42" s="105"/>
      <c r="Y42" s="8"/>
    </row>
    <row r="43" spans="1:25" ht="14.25" x14ac:dyDescent="0.45">
      <c r="A43" s="114" t="s">
        <v>97</v>
      </c>
      <c r="B43" s="73"/>
      <c r="C43" s="73"/>
      <c r="D43" s="73"/>
      <c r="E43" s="73"/>
      <c r="F43" s="73"/>
      <c r="G43" s="73"/>
      <c r="H43" s="73"/>
      <c r="I43" s="73"/>
      <c r="J43" s="73"/>
      <c r="K43" s="73"/>
      <c r="L43" s="73"/>
      <c r="M43" s="73"/>
      <c r="N43" s="73"/>
      <c r="O43" s="73"/>
      <c r="P43" s="73"/>
      <c r="Q43" s="73"/>
      <c r="R43" s="73"/>
      <c r="S43" s="73"/>
      <c r="T43" s="73"/>
      <c r="U43" s="73"/>
      <c r="V43" s="73"/>
      <c r="W43" s="73"/>
      <c r="X43" s="112">
        <f>X40+P40+H40</f>
        <v>496520057.57999992</v>
      </c>
      <c r="Y43" s="8"/>
    </row>
    <row r="44" spans="1:25" ht="14.25" x14ac:dyDescent="0.45">
      <c r="A44" s="73"/>
      <c r="B44" s="73"/>
      <c r="C44" s="73"/>
      <c r="D44" s="73"/>
      <c r="E44" s="73"/>
      <c r="F44" s="73"/>
      <c r="G44" s="73"/>
      <c r="H44" s="73"/>
      <c r="I44" s="73"/>
      <c r="J44" s="73"/>
      <c r="K44" s="73"/>
      <c r="L44" s="73"/>
      <c r="M44" s="73"/>
      <c r="N44" s="73"/>
      <c r="O44" s="73"/>
      <c r="P44" s="73"/>
      <c r="Q44" s="73"/>
      <c r="R44" s="73"/>
      <c r="S44" s="73"/>
      <c r="T44" s="73"/>
      <c r="U44" s="73"/>
      <c r="V44" s="73"/>
      <c r="W44" s="73"/>
      <c r="X44" s="111"/>
      <c r="Y44" s="8"/>
    </row>
    <row r="45" spans="1:25" ht="14.25" x14ac:dyDescent="0.45">
      <c r="A45" s="82"/>
      <c r="B45" s="73"/>
      <c r="C45" s="73"/>
      <c r="D45" s="73"/>
      <c r="E45" s="73"/>
      <c r="F45" s="73"/>
      <c r="G45" s="73"/>
      <c r="H45" s="73"/>
      <c r="I45" s="73"/>
      <c r="J45" s="73"/>
      <c r="K45" s="73"/>
      <c r="L45" s="73"/>
      <c r="M45" s="73"/>
      <c r="N45" s="73"/>
      <c r="O45" s="73"/>
      <c r="P45" s="73"/>
      <c r="Q45" s="73"/>
      <c r="R45" s="73"/>
      <c r="S45" s="73"/>
      <c r="T45" s="73"/>
      <c r="U45" s="73"/>
      <c r="V45" s="73"/>
      <c r="W45" s="73"/>
      <c r="X45" s="73"/>
      <c r="Y45" s="8"/>
    </row>
    <row r="46" spans="1:25" x14ac:dyDescent="0.35">
      <c r="A46" s="82" t="s">
        <v>45</v>
      </c>
      <c r="B46" s="73"/>
      <c r="C46" s="73"/>
      <c r="D46" s="73"/>
      <c r="E46" s="73"/>
      <c r="F46" s="73"/>
      <c r="G46" s="73"/>
      <c r="H46" s="73"/>
      <c r="I46" s="73"/>
      <c r="J46" s="73"/>
      <c r="K46" s="73"/>
      <c r="L46" s="73"/>
      <c r="M46" s="73"/>
      <c r="N46" s="73"/>
      <c r="O46" s="73"/>
      <c r="P46" s="73"/>
      <c r="Q46" s="73"/>
      <c r="R46" s="73"/>
      <c r="S46" s="73"/>
      <c r="T46" s="73"/>
      <c r="U46" s="73"/>
      <c r="V46" s="73"/>
      <c r="W46" s="73"/>
      <c r="X46" s="73"/>
      <c r="Y46" s="73"/>
    </row>
  </sheetData>
  <mergeCells count="33">
    <mergeCell ref="R34:W35"/>
    <mergeCell ref="X34:X35"/>
    <mergeCell ref="H37:H38"/>
    <mergeCell ref="I37:N38"/>
    <mergeCell ref="N7:N33"/>
    <mergeCell ref="X40:X41"/>
    <mergeCell ref="A43:W44"/>
    <mergeCell ref="X43:X44"/>
    <mergeCell ref="A45:X45"/>
    <mergeCell ref="A46:Y46"/>
    <mergeCell ref="B40:G41"/>
    <mergeCell ref="H40:H41"/>
    <mergeCell ref="A1:H4"/>
    <mergeCell ref="I1:X4"/>
    <mergeCell ref="I5:I6"/>
    <mergeCell ref="A6:H6"/>
    <mergeCell ref="J6:P6"/>
    <mergeCell ref="R6:X6"/>
    <mergeCell ref="V7:V32"/>
    <mergeCell ref="P34:P35"/>
    <mergeCell ref="P37:P38"/>
    <mergeCell ref="R37:W38"/>
    <mergeCell ref="X37:X38"/>
    <mergeCell ref="I40:N41"/>
    <mergeCell ref="P40:P41"/>
    <mergeCell ref="R40:W41"/>
    <mergeCell ref="Q5:Q6"/>
    <mergeCell ref="F7:F32"/>
    <mergeCell ref="A34:F35"/>
    <mergeCell ref="A37:F38"/>
    <mergeCell ref="H34:H35"/>
    <mergeCell ref="I34:N35"/>
    <mergeCell ref="Q34:Q3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1"/>
  <sheetViews>
    <sheetView showGridLines="0" zoomScaleNormal="100" workbookViewId="0">
      <selection activeCell="F9" sqref="F9"/>
    </sheetView>
  </sheetViews>
  <sheetFormatPr baseColWidth="10" defaultColWidth="14.3984375" defaultRowHeight="12.75" x14ac:dyDescent="0.35"/>
  <cols>
    <col min="1" max="1" width="10.46484375" bestFit="1" customWidth="1"/>
    <col min="2" max="2" width="7.3984375" bestFit="1" customWidth="1"/>
    <col min="3" max="3" width="12.9296875" bestFit="1" customWidth="1"/>
    <col min="4" max="4" width="16.6640625" bestFit="1" customWidth="1"/>
    <col min="5" max="5" width="9.19921875" bestFit="1" customWidth="1"/>
    <col min="6" max="6" width="48.3984375" bestFit="1" customWidth="1"/>
    <col min="7" max="7" width="14" bestFit="1" customWidth="1"/>
    <col min="8" max="8" width="23.73046875" customWidth="1"/>
    <col min="9" max="9" width="12.3984375" bestFit="1" customWidth="1"/>
    <col min="10" max="10" width="11.796875" bestFit="1" customWidth="1"/>
    <col min="11" max="11" width="7.59765625" bestFit="1" customWidth="1"/>
    <col min="12" max="12" width="8.3984375" bestFit="1" customWidth="1"/>
    <col min="13" max="13" width="3.53125" bestFit="1" customWidth="1"/>
    <col min="14" max="14" width="64.6640625" bestFit="1" customWidth="1"/>
    <col min="15" max="15" width="8.33203125" bestFit="1" customWidth="1"/>
    <col min="16" max="16" width="4.46484375" bestFit="1" customWidth="1"/>
    <col min="17" max="17" width="49.6640625" bestFit="1" customWidth="1"/>
    <col min="18" max="18" width="17.796875" bestFit="1" customWidth="1"/>
    <col min="19" max="19" width="18.33203125" bestFit="1" customWidth="1"/>
  </cols>
  <sheetData>
    <row r="1" spans="1:19" x14ac:dyDescent="0.35">
      <c r="A1" s="73"/>
      <c r="B1" s="73"/>
      <c r="C1" s="73"/>
      <c r="D1" s="73"/>
      <c r="E1" s="73"/>
      <c r="F1" s="73"/>
      <c r="G1" s="97" t="s">
        <v>98</v>
      </c>
      <c r="H1" s="73"/>
      <c r="I1" s="73"/>
      <c r="J1" s="73"/>
      <c r="K1" s="73"/>
      <c r="L1" s="73"/>
      <c r="M1" s="73"/>
      <c r="N1" s="73"/>
      <c r="O1" s="73"/>
      <c r="P1" s="73"/>
      <c r="Q1" s="73"/>
      <c r="R1" s="73"/>
      <c r="S1" s="73"/>
    </row>
    <row r="2" spans="1:19" x14ac:dyDescent="0.35">
      <c r="A2" s="73"/>
      <c r="B2" s="73"/>
      <c r="C2" s="73"/>
      <c r="D2" s="73"/>
      <c r="E2" s="73"/>
      <c r="F2" s="73"/>
      <c r="G2" s="73"/>
      <c r="H2" s="73"/>
      <c r="I2" s="73"/>
      <c r="J2" s="73"/>
      <c r="K2" s="73"/>
      <c r="L2" s="73"/>
      <c r="M2" s="73"/>
      <c r="N2" s="73"/>
      <c r="O2" s="73"/>
      <c r="P2" s="73"/>
      <c r="Q2" s="73"/>
      <c r="R2" s="73"/>
      <c r="S2" s="73"/>
    </row>
    <row r="3" spans="1:19" x14ac:dyDescent="0.35">
      <c r="A3" s="73"/>
      <c r="B3" s="73"/>
      <c r="C3" s="73"/>
      <c r="D3" s="73"/>
      <c r="E3" s="73"/>
      <c r="F3" s="73"/>
      <c r="G3" s="73"/>
      <c r="H3" s="73"/>
      <c r="I3" s="73"/>
      <c r="J3" s="73"/>
      <c r="K3" s="73"/>
      <c r="L3" s="73"/>
      <c r="M3" s="73"/>
      <c r="N3" s="73"/>
      <c r="O3" s="73"/>
      <c r="P3" s="73"/>
      <c r="Q3" s="73"/>
      <c r="R3" s="73"/>
      <c r="S3" s="73"/>
    </row>
    <row r="4" spans="1:19" x14ac:dyDescent="0.35">
      <c r="A4" s="73"/>
      <c r="B4" s="73"/>
      <c r="C4" s="73"/>
      <c r="D4" s="73"/>
      <c r="E4" s="73"/>
      <c r="F4" s="73"/>
      <c r="G4" s="73"/>
      <c r="H4" s="73"/>
      <c r="I4" s="73"/>
      <c r="J4" s="73"/>
      <c r="K4" s="73"/>
      <c r="L4" s="73"/>
      <c r="M4" s="73"/>
      <c r="N4" s="73"/>
      <c r="O4" s="73"/>
      <c r="P4" s="73"/>
      <c r="Q4" s="73"/>
      <c r="R4" s="73"/>
      <c r="S4" s="73"/>
    </row>
    <row r="5" spans="1:19" x14ac:dyDescent="0.35">
      <c r="A5" s="73"/>
      <c r="B5" s="73"/>
      <c r="C5" s="73"/>
      <c r="D5" s="73"/>
      <c r="E5" s="73"/>
      <c r="F5" s="73"/>
      <c r="G5" s="73"/>
      <c r="H5" s="73"/>
      <c r="I5" s="73"/>
      <c r="J5" s="73"/>
      <c r="K5" s="73"/>
      <c r="L5" s="73"/>
      <c r="M5" s="73"/>
      <c r="N5" s="73"/>
      <c r="O5" s="73"/>
      <c r="P5" s="73"/>
      <c r="Q5" s="73"/>
      <c r="R5" s="73"/>
      <c r="S5" s="73"/>
    </row>
    <row r="6" spans="1:19" x14ac:dyDescent="0.35">
      <c r="A6" s="73"/>
      <c r="B6" s="73"/>
      <c r="C6" s="73"/>
      <c r="D6" s="73"/>
      <c r="E6" s="73"/>
      <c r="F6" s="73"/>
      <c r="G6" s="73"/>
      <c r="H6" s="73"/>
      <c r="I6" s="73"/>
      <c r="J6" s="73"/>
      <c r="K6" s="73"/>
      <c r="L6" s="73"/>
      <c r="M6" s="73"/>
      <c r="N6" s="73"/>
      <c r="O6" s="73"/>
      <c r="P6" s="73"/>
      <c r="Q6" s="73"/>
      <c r="R6" s="73"/>
      <c r="S6" s="73"/>
    </row>
    <row r="7" spans="1:19" x14ac:dyDescent="0.35">
      <c r="A7" s="73"/>
      <c r="B7" s="73"/>
      <c r="C7" s="73"/>
      <c r="D7" s="73"/>
      <c r="E7" s="73"/>
      <c r="F7" s="73"/>
      <c r="G7" s="73"/>
      <c r="H7" s="73"/>
      <c r="I7" s="73"/>
      <c r="J7" s="73"/>
      <c r="K7" s="73"/>
      <c r="L7" s="73"/>
      <c r="M7" s="73"/>
      <c r="N7" s="73"/>
      <c r="O7" s="73"/>
      <c r="P7" s="73"/>
      <c r="Q7" s="73"/>
      <c r="R7" s="73"/>
      <c r="S7" s="73"/>
    </row>
    <row r="8" spans="1:19" ht="23.25" x14ac:dyDescent="0.35">
      <c r="A8" s="66" t="s">
        <v>66</v>
      </c>
      <c r="B8" s="66" t="s">
        <v>67</v>
      </c>
      <c r="C8" s="66" t="s">
        <v>68</v>
      </c>
      <c r="D8" s="66" t="s">
        <v>69</v>
      </c>
      <c r="E8" s="66" t="s">
        <v>70</v>
      </c>
      <c r="F8" s="66" t="s">
        <v>71</v>
      </c>
      <c r="G8" s="66" t="s">
        <v>72</v>
      </c>
      <c r="H8" s="66" t="s">
        <v>73</v>
      </c>
      <c r="I8" s="66" t="s">
        <v>74</v>
      </c>
      <c r="J8" s="66" t="s">
        <v>75</v>
      </c>
      <c r="K8" s="66" t="s">
        <v>76</v>
      </c>
      <c r="L8" s="66" t="s">
        <v>77</v>
      </c>
      <c r="M8" s="66" t="s">
        <v>78</v>
      </c>
      <c r="N8" s="66" t="s">
        <v>79</v>
      </c>
      <c r="O8" s="66" t="s">
        <v>80</v>
      </c>
      <c r="P8" s="66" t="s">
        <v>81</v>
      </c>
      <c r="Q8" s="66" t="s">
        <v>82</v>
      </c>
      <c r="R8" s="66" t="s">
        <v>83</v>
      </c>
      <c r="S8" s="66" t="s">
        <v>84</v>
      </c>
    </row>
    <row r="9" spans="1:19" ht="104.65" x14ac:dyDescent="0.35">
      <c r="A9" s="67" t="s">
        <v>99</v>
      </c>
      <c r="B9" s="68">
        <v>44459</v>
      </c>
      <c r="C9" s="70" t="s">
        <v>102</v>
      </c>
      <c r="D9" s="70" t="s">
        <v>103</v>
      </c>
      <c r="E9" s="70"/>
      <c r="F9" s="70" t="s">
        <v>104</v>
      </c>
      <c r="G9" s="70" t="s">
        <v>105</v>
      </c>
      <c r="H9" s="70" t="s">
        <v>106</v>
      </c>
      <c r="I9" s="68">
        <v>44391</v>
      </c>
      <c r="J9" s="69">
        <v>17317695.309999999</v>
      </c>
      <c r="K9" s="70" t="s">
        <v>112</v>
      </c>
      <c r="L9" s="70" t="s">
        <v>113</v>
      </c>
      <c r="M9" s="70"/>
      <c r="N9" s="70" t="s">
        <v>116</v>
      </c>
      <c r="O9" s="71">
        <v>0</v>
      </c>
      <c r="P9" s="71"/>
      <c r="Q9" s="70" t="s">
        <v>121</v>
      </c>
      <c r="R9" s="70"/>
      <c r="S9" s="70"/>
    </row>
    <row r="10" spans="1:19" ht="104.65" x14ac:dyDescent="0.35">
      <c r="A10" s="67" t="s">
        <v>100</v>
      </c>
      <c r="B10" s="68">
        <v>44460</v>
      </c>
      <c r="C10" s="70" t="s">
        <v>102</v>
      </c>
      <c r="D10" s="70" t="s">
        <v>103</v>
      </c>
      <c r="E10" s="70" t="s">
        <v>107</v>
      </c>
      <c r="F10" s="70" t="s">
        <v>108</v>
      </c>
      <c r="G10" s="70" t="s">
        <v>109</v>
      </c>
      <c r="H10" s="70" t="s">
        <v>110</v>
      </c>
      <c r="I10" s="68">
        <v>44447</v>
      </c>
      <c r="J10" s="69">
        <v>700000000</v>
      </c>
      <c r="K10" s="70" t="s">
        <v>114</v>
      </c>
      <c r="L10" s="70" t="s">
        <v>115</v>
      </c>
      <c r="M10" s="70"/>
      <c r="N10" s="116" t="s">
        <v>117</v>
      </c>
      <c r="O10" s="71">
        <v>0</v>
      </c>
      <c r="P10" s="71"/>
      <c r="Q10" s="70" t="s">
        <v>122</v>
      </c>
      <c r="R10" s="117" t="s">
        <v>119</v>
      </c>
      <c r="S10" s="70"/>
    </row>
    <row r="11" spans="1:19" ht="116.25" x14ac:dyDescent="0.35">
      <c r="A11" s="67" t="s">
        <v>101</v>
      </c>
      <c r="B11" s="68">
        <v>44460</v>
      </c>
      <c r="C11" s="70" t="s">
        <v>102</v>
      </c>
      <c r="D11" s="70" t="s">
        <v>103</v>
      </c>
      <c r="E11" s="70" t="s">
        <v>111</v>
      </c>
      <c r="F11" s="70" t="s">
        <v>108</v>
      </c>
      <c r="G11" s="70" t="s">
        <v>109</v>
      </c>
      <c r="H11" s="70" t="s">
        <v>110</v>
      </c>
      <c r="I11" s="68">
        <v>44447</v>
      </c>
      <c r="J11" s="69">
        <v>2250000000</v>
      </c>
      <c r="K11" s="70" t="s">
        <v>114</v>
      </c>
      <c r="L11" s="70" t="s">
        <v>115</v>
      </c>
      <c r="M11" s="70"/>
      <c r="N11" s="70" t="s">
        <v>118</v>
      </c>
      <c r="O11" s="71">
        <v>0</v>
      </c>
      <c r="P11" s="71"/>
      <c r="Q11" s="70" t="s">
        <v>123</v>
      </c>
      <c r="R11" s="117" t="s">
        <v>120</v>
      </c>
      <c r="S11" s="70"/>
    </row>
  </sheetData>
  <mergeCells count="2">
    <mergeCell ref="A1:F7"/>
    <mergeCell ref="G1:S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Hoja 1</vt:lpstr>
      <vt:lpstr>Hoja 2</vt:lpstr>
      <vt:lpstr>Hoja 3</vt:lpstr>
      <vt:lpstr>Hoja 4</vt:lpstr>
      <vt:lpstr>Hoja 5</vt:lpstr>
      <vt:lpstr>Hoja 6</vt:lpstr>
      <vt:lpstr>Hoja 7</vt:lpstr>
      <vt:lpstr>'Hoja 1'!Área_de_impresión</vt:lpstr>
      <vt:lpstr>'Hoja 2'!Área_de_impresión</vt:lpstr>
      <vt:lpstr>'Hoja 5'!Área_de_impresión</vt:lpstr>
      <vt:lpstr>'Hoja 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2022-02-08T21:09:14Z</dcterms:modified>
</cp:coreProperties>
</file>