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0" windowWidth="19440" windowHeight="6465"/>
  </bookViews>
  <sheets>
    <sheet name="FORMATO 1 " sheetId="1" r:id="rId1"/>
    <sheet name="FORMATO 2 " sheetId="2" r:id="rId2"/>
    <sheet name="FORMATO 3 " sheetId="3" r:id="rId3"/>
    <sheet name="FORMATO 4 " sheetId="4" r:id="rId4"/>
    <sheet name="FORMATO 5 " sheetId="5" r:id="rId5"/>
    <sheet name="FORMATO 6 " sheetId="6" r:id="rId6"/>
    <sheet name="FORMATO 7 " sheetId="7" r:id="rId7"/>
  </sheets>
  <externalReferences>
    <externalReference r:id="rId8"/>
  </externalReferences>
  <calcPr calcId="145621"/>
</workbook>
</file>

<file path=xl/calcChain.xml><?xml version="1.0" encoding="utf-8"?>
<calcChain xmlns="http://schemas.openxmlformats.org/spreadsheetml/2006/main">
  <c r="H49" i="3" l="1"/>
  <c r="H47" i="3"/>
  <c r="E52" i="4"/>
  <c r="K52" i="4"/>
  <c r="H82" i="6"/>
  <c r="A47" i="4"/>
  <c r="A49" i="4"/>
  <c r="R51" i="6"/>
  <c r="R49" i="6"/>
  <c r="R47" i="6"/>
  <c r="L41" i="2"/>
  <c r="L39" i="2"/>
  <c r="L37" i="2"/>
  <c r="L35" i="2"/>
  <c r="L33" i="2"/>
  <c r="L31" i="2"/>
  <c r="L29" i="2"/>
  <c r="L43" i="2"/>
  <c r="L27" i="2"/>
  <c r="L25" i="2"/>
  <c r="L23" i="2"/>
  <c r="L21" i="2"/>
  <c r="L19" i="2"/>
  <c r="L17" i="2"/>
  <c r="L15" i="2"/>
  <c r="F49" i="2"/>
  <c r="F47" i="2"/>
  <c r="F45" i="2"/>
  <c r="F43" i="2"/>
  <c r="F39" i="2"/>
  <c r="F37" i="2"/>
  <c r="F35" i="2"/>
  <c r="F33" i="2"/>
  <c r="F31" i="2"/>
  <c r="F29" i="2"/>
  <c r="F27" i="2"/>
  <c r="F25" i="2"/>
  <c r="F23" i="2"/>
  <c r="F21" i="2"/>
  <c r="F19" i="2"/>
  <c r="F17" i="2"/>
  <c r="F15" i="2"/>
  <c r="K55" i="4" l="1"/>
  <c r="Q82" i="6"/>
  <c r="Y82" i="6"/>
  <c r="K52" i="2"/>
  <c r="K55" i="2" s="1"/>
  <c r="E52" i="2"/>
  <c r="J15" i="3"/>
  <c r="I17" i="3"/>
  <c r="I21" i="3"/>
  <c r="I25" i="3"/>
  <c r="I29" i="3"/>
  <c r="I33" i="3"/>
  <c r="I37" i="3"/>
  <c r="I41" i="3"/>
  <c r="I45" i="3"/>
  <c r="A47" i="3"/>
  <c r="A49" i="3"/>
  <c r="I49" i="3"/>
  <c r="I47" i="3"/>
  <c r="I43" i="3"/>
  <c r="I39" i="3"/>
  <c r="I35" i="3"/>
  <c r="I31" i="3"/>
  <c r="I27" i="3"/>
  <c r="I23" i="3"/>
  <c r="I19" i="3"/>
  <c r="I15" i="3"/>
  <c r="X85" i="6" l="1"/>
  <c r="E52" i="3"/>
  <c r="A17" i="2"/>
  <c r="A19" i="2" s="1"/>
  <c r="A21" i="2" s="1"/>
  <c r="A23" i="2" s="1"/>
  <c r="A25" i="2" s="1"/>
  <c r="A27" i="2" s="1"/>
  <c r="A29" i="2" s="1"/>
  <c r="A31" i="2" s="1"/>
  <c r="A33" i="2" s="1"/>
  <c r="A35" i="2" s="1"/>
  <c r="A37" i="2" s="1"/>
  <c r="A39" i="2" s="1"/>
  <c r="A41" i="2" s="1"/>
  <c r="A43" i="2" s="1"/>
  <c r="A45" i="2" s="1"/>
  <c r="A47" i="2" s="1"/>
  <c r="A49" i="2" s="1"/>
  <c r="G15" i="2" s="1"/>
  <c r="G17" i="2" s="1"/>
  <c r="G19" i="2" s="1"/>
  <c r="G21" i="2" s="1"/>
  <c r="G23" i="2" s="1"/>
  <c r="G25" i="2" s="1"/>
  <c r="G27" i="2" s="1"/>
  <c r="G29" i="2" s="1"/>
  <c r="G31" i="2" s="1"/>
  <c r="G33" i="2" s="1"/>
  <c r="G35" i="2" s="1"/>
  <c r="G37" i="2" s="1"/>
  <c r="G39" i="2" s="1"/>
  <c r="G41" i="2" s="1"/>
  <c r="J15" i="1"/>
  <c r="H45" i="3" l="1"/>
  <c r="H43" i="3"/>
  <c r="H41" i="3"/>
  <c r="H39" i="3"/>
  <c r="H37" i="3"/>
  <c r="H35" i="3"/>
  <c r="H33" i="3"/>
  <c r="H31" i="3"/>
  <c r="H29" i="3"/>
  <c r="H27" i="3"/>
  <c r="H25" i="3"/>
  <c r="H23" i="3"/>
  <c r="H21" i="3"/>
  <c r="H19" i="3"/>
  <c r="H17" i="3"/>
  <c r="H15" i="3"/>
  <c r="O27" i="3" l="1"/>
  <c r="P41" i="3" l="1"/>
  <c r="P39" i="3"/>
  <c r="P37" i="3"/>
  <c r="P35" i="3"/>
  <c r="P33" i="3"/>
  <c r="P31" i="3"/>
  <c r="P29" i="3"/>
  <c r="P43" i="3"/>
  <c r="P27" i="3"/>
  <c r="P25" i="3"/>
  <c r="P23" i="3"/>
  <c r="P21" i="3"/>
  <c r="P19" i="3"/>
  <c r="P17" i="3"/>
  <c r="P15" i="3"/>
  <c r="M52" i="3" l="1"/>
  <c r="M55" i="3" l="1"/>
  <c r="O25" i="3"/>
  <c r="O43" i="3" l="1"/>
  <c r="O41" i="3"/>
  <c r="O39" i="3"/>
  <c r="O37" i="3"/>
  <c r="O35" i="3"/>
  <c r="O33" i="3"/>
  <c r="O31" i="3"/>
  <c r="O29" i="3"/>
  <c r="O23" i="3"/>
  <c r="O21" i="3"/>
  <c r="O19" i="3"/>
  <c r="O17" i="3"/>
  <c r="O15" i="3"/>
  <c r="G43" i="4" l="1"/>
  <c r="G41" i="4" l="1"/>
  <c r="R17" i="6" l="1"/>
  <c r="R19" i="6" s="1"/>
  <c r="R21" i="6" s="1"/>
  <c r="R23" i="6" s="1"/>
  <c r="R25" i="6" s="1"/>
  <c r="R27" i="6" s="1"/>
  <c r="R29" i="6" s="1"/>
  <c r="R31" i="6" s="1"/>
  <c r="R33" i="6" s="1"/>
  <c r="R35" i="6" s="1"/>
  <c r="R37" i="6" s="1"/>
  <c r="R39" i="6" s="1"/>
  <c r="R41" i="6" s="1"/>
  <c r="R43" i="6" s="1"/>
  <c r="R45" i="6" s="1"/>
  <c r="R53" i="6" s="1"/>
  <c r="R55" i="6" s="1"/>
  <c r="R57" i="6" s="1"/>
  <c r="R59" i="6" s="1"/>
  <c r="R61" i="6" s="1"/>
  <c r="R63" i="6" s="1"/>
  <c r="R65" i="6" s="1"/>
  <c r="R67" i="6" s="1"/>
  <c r="R69" i="6" s="1"/>
  <c r="R71" i="6" s="1"/>
  <c r="R73" i="6" s="1"/>
  <c r="R75" i="6" s="1"/>
  <c r="R77" i="6" s="1"/>
  <c r="R79" i="6" s="1"/>
  <c r="G17" i="4" l="1"/>
  <c r="G19" i="4" s="1"/>
  <c r="G21" i="4" s="1"/>
  <c r="G23" i="4" s="1"/>
  <c r="G25" i="4" s="1"/>
  <c r="G27" i="4" s="1"/>
  <c r="G29" i="4" s="1"/>
  <c r="G31" i="4" s="1"/>
  <c r="G33" i="4" s="1"/>
  <c r="G35" i="4" s="1"/>
  <c r="G37" i="4" s="1"/>
  <c r="G39" i="4" s="1"/>
  <c r="A17" i="4"/>
  <c r="A19" i="4" s="1"/>
  <c r="A21" i="4" s="1"/>
  <c r="A23" i="4" s="1"/>
  <c r="A25" i="4" s="1"/>
  <c r="A27" i="4" s="1"/>
  <c r="A29" i="4" s="1"/>
  <c r="A31" i="4" s="1"/>
  <c r="A33" i="4" s="1"/>
  <c r="A35" i="4" s="1"/>
  <c r="A37" i="4" s="1"/>
  <c r="A39" i="4" s="1"/>
  <c r="A41" i="4" s="1"/>
  <c r="A43" i="4" s="1"/>
  <c r="A45" i="4" s="1"/>
  <c r="A19" i="3"/>
  <c r="A21" i="3" s="1"/>
  <c r="A23" i="3" s="1"/>
  <c r="A25" i="3" s="1"/>
  <c r="A27" i="3" s="1"/>
  <c r="A29" i="3" s="1"/>
  <c r="A31" i="3" s="1"/>
  <c r="A33" i="3" s="1"/>
  <c r="A35" i="3" s="1"/>
  <c r="A37" i="3" s="1"/>
  <c r="A39" i="3" s="1"/>
  <c r="A41" i="3" s="1"/>
  <c r="A43" i="3" s="1"/>
  <c r="A45" i="3" s="1"/>
  <c r="A17" i="3"/>
  <c r="J17" i="3"/>
  <c r="J19" i="3" s="1"/>
  <c r="J21" i="3" s="1"/>
  <c r="J23" i="3" s="1"/>
  <c r="J25" i="3" s="1"/>
  <c r="J27" i="3" s="1"/>
  <c r="J29" i="3" s="1"/>
  <c r="J31" i="3" s="1"/>
  <c r="J33" i="3" s="1"/>
  <c r="J35" i="3" s="1"/>
  <c r="J37" i="3" s="1"/>
  <c r="J39" i="3" s="1"/>
  <c r="J41" i="3" s="1"/>
  <c r="J43" i="3" s="1"/>
  <c r="J17" i="1"/>
  <c r="J19" i="1" s="1"/>
  <c r="J21" i="1" s="1"/>
  <c r="J23" i="1" s="1"/>
  <c r="J25" i="1" s="1"/>
  <c r="J27" i="1" s="1"/>
  <c r="J29" i="1" s="1"/>
  <c r="J31" i="1" s="1"/>
  <c r="J33" i="1" s="1"/>
  <c r="J35" i="1" s="1"/>
  <c r="J37" i="1" s="1"/>
  <c r="J39" i="1" s="1"/>
  <c r="J41" i="1" s="1"/>
  <c r="J43" i="1" s="1"/>
  <c r="J17" i="6"/>
  <c r="J19" i="6" s="1"/>
  <c r="J21" i="6" s="1"/>
  <c r="J23" i="6" s="1"/>
  <c r="J25" i="6" s="1"/>
  <c r="J27" i="6" s="1"/>
  <c r="J29" i="6" s="1"/>
  <c r="J31" i="6" s="1"/>
  <c r="J33" i="6" s="1"/>
  <c r="J35" i="6" s="1"/>
  <c r="J37" i="6" s="1"/>
  <c r="J39" i="6" s="1"/>
  <c r="J41" i="6" s="1"/>
  <c r="J43" i="6" s="1"/>
  <c r="J45" i="6" s="1"/>
  <c r="A17" i="6"/>
  <c r="A19" i="6" s="1"/>
  <c r="A21" i="6" s="1"/>
  <c r="A23" i="6" s="1"/>
  <c r="A25" i="6" s="1"/>
  <c r="A27" i="6" s="1"/>
  <c r="A29" i="6" s="1"/>
  <c r="A31" i="6" s="1"/>
  <c r="A33" i="6" s="1"/>
  <c r="A35" i="6" s="1"/>
  <c r="A37" i="6" s="1"/>
  <c r="A39" i="6" s="1"/>
  <c r="A41" i="6" s="1"/>
  <c r="A43" i="6" s="1"/>
  <c r="A45" i="6" s="1"/>
  <c r="A47" i="6" l="1"/>
  <c r="A49" i="6" s="1"/>
  <c r="A51" i="6" s="1"/>
  <c r="A53" i="6" s="1"/>
  <c r="A55" i="6" s="1"/>
  <c r="A57" i="6" s="1"/>
  <c r="A59" i="6" s="1"/>
  <c r="A61" i="6" s="1"/>
  <c r="A63" i="6" s="1"/>
  <c r="A65" i="6" s="1"/>
  <c r="A67" i="6" s="1"/>
  <c r="A69" i="6" s="1"/>
  <c r="A71" i="6" s="1"/>
  <c r="A73" i="6" s="1"/>
  <c r="A75" i="6" s="1"/>
  <c r="A77" i="6" s="1"/>
  <c r="A79" i="6" s="1"/>
  <c r="J47" i="6"/>
  <c r="J49" i="6" s="1"/>
  <c r="J51" i="6" s="1"/>
  <c r="J53" i="6" s="1"/>
  <c r="J55" i="6" s="1"/>
  <c r="J57" i="6" s="1"/>
  <c r="J59" i="6" s="1"/>
  <c r="J61" i="6" s="1"/>
  <c r="J63" i="6" s="1"/>
  <c r="J65" i="6" s="1"/>
  <c r="J67" i="6" s="1"/>
  <c r="J69" i="6" s="1"/>
  <c r="J71" i="6" s="1"/>
  <c r="J73" i="6" s="1"/>
  <c r="J75" i="6" s="1"/>
  <c r="J77" i="6" s="1"/>
  <c r="J79" i="6" s="1"/>
  <c r="G43" i="2"/>
</calcChain>
</file>

<file path=xl/sharedStrings.xml><?xml version="1.0" encoding="utf-8"?>
<sst xmlns="http://schemas.openxmlformats.org/spreadsheetml/2006/main" count="412" uniqueCount="121">
  <si>
    <t xml:space="preserve">Monto del Credito </t>
  </si>
  <si>
    <t xml:space="preserve">Institucion Bancaria </t>
  </si>
  <si>
    <t xml:space="preserve">Fecha de Contratacion </t>
  </si>
  <si>
    <t>Fecha de Vencimiento</t>
  </si>
  <si>
    <t xml:space="preserve">Banca Comercial </t>
  </si>
  <si>
    <t xml:space="preserve">Banca de Desarrollo </t>
  </si>
  <si>
    <t>Interacciones</t>
  </si>
  <si>
    <t>Banorte</t>
  </si>
  <si>
    <t>Santander</t>
  </si>
  <si>
    <t>Banamex</t>
  </si>
  <si>
    <t>Scotiabank</t>
  </si>
  <si>
    <t xml:space="preserve">Banorte </t>
  </si>
  <si>
    <t xml:space="preserve"> OCT 15-2007</t>
  </si>
  <si>
    <t xml:space="preserve"> OCT 19-2007</t>
  </si>
  <si>
    <t xml:space="preserve"> OCT 17-2007</t>
  </si>
  <si>
    <t xml:space="preserve"> DIC 04-2013</t>
  </si>
  <si>
    <t xml:space="preserve"> OCT 13-2015</t>
  </si>
  <si>
    <t xml:space="preserve"> DIC 11-2013</t>
  </si>
  <si>
    <t xml:space="preserve"> MAR 12-2014</t>
  </si>
  <si>
    <t xml:space="preserve"> DIC 02-2010</t>
  </si>
  <si>
    <t xml:space="preserve"> JUL 18-2011</t>
  </si>
  <si>
    <t xml:space="preserve"> FEB 27-2013</t>
  </si>
  <si>
    <t xml:space="preserve"> DIC 11-2015</t>
  </si>
  <si>
    <t xml:space="preserve"> DIC 16-2015</t>
  </si>
  <si>
    <t xml:space="preserve">  OCT-2027</t>
  </si>
  <si>
    <t xml:space="preserve"> OCT-2027</t>
  </si>
  <si>
    <t xml:space="preserve"> DIC-2035</t>
  </si>
  <si>
    <t xml:space="preserve"> JUL-2034</t>
  </si>
  <si>
    <t xml:space="preserve"> DIC-2020</t>
  </si>
  <si>
    <t xml:space="preserve"> ENE-2036</t>
  </si>
  <si>
    <t xml:space="preserve">Banobras </t>
  </si>
  <si>
    <t>DIC 13-2007</t>
  </si>
  <si>
    <t>JUL 9-2003</t>
  </si>
  <si>
    <t>JUL 11-2005</t>
  </si>
  <si>
    <t>FEB 14-2007</t>
  </si>
  <si>
    <t xml:space="preserve"> OCT 26-2015</t>
  </si>
  <si>
    <t>DIC 14-2015</t>
  </si>
  <si>
    <t>JUN 20-2012</t>
  </si>
  <si>
    <t>JUN 29-2012</t>
  </si>
  <si>
    <t>SEP 23-2013</t>
  </si>
  <si>
    <t xml:space="preserve"> JUL 29-2014</t>
  </si>
  <si>
    <t xml:space="preserve"> DIC 11-2014</t>
  </si>
  <si>
    <t xml:space="preserve"> DIC-2027</t>
  </si>
  <si>
    <t xml:space="preserve"> FEB-2027</t>
  </si>
  <si>
    <t xml:space="preserve"> MAR-2027</t>
  </si>
  <si>
    <t xml:space="preserve"> JUN-2034</t>
  </si>
  <si>
    <t xml:space="preserve"> AGO-2032</t>
  </si>
  <si>
    <t xml:space="preserve"> DIC-2033</t>
  </si>
  <si>
    <t xml:space="preserve"> JUL-2024</t>
  </si>
  <si>
    <t xml:space="preserve"> OCT-2034</t>
  </si>
  <si>
    <t xml:space="preserve">Saldo </t>
  </si>
  <si>
    <t>Saldo</t>
  </si>
  <si>
    <t>Total Banca Comercial</t>
  </si>
  <si>
    <t xml:space="preserve">Total Banca de Desarrollo </t>
  </si>
  <si>
    <t xml:space="preserve">Total Global Saldo de Deuda Pública Directa </t>
  </si>
  <si>
    <t xml:space="preserve">Endeudamiento Neto </t>
  </si>
  <si>
    <t xml:space="preserve">Intereses Pagados </t>
  </si>
  <si>
    <t xml:space="preserve">Total Global de Pago de Intereses </t>
  </si>
  <si>
    <t xml:space="preserve">Importe del Credito </t>
  </si>
  <si>
    <t>Fuente de Financiamiento</t>
  </si>
  <si>
    <t>Importe Pagado</t>
  </si>
  <si>
    <t xml:space="preserve">Pagos de Capital </t>
  </si>
  <si>
    <t xml:space="preserve">Pagos de Intereses </t>
  </si>
  <si>
    <t>FAFEF (Saneamiento financiero, de conformidad con los artículos 37, 47 fracción II y 50 de la Ley de Coordinación Fiscal.)</t>
  </si>
  <si>
    <t>Recursos Propios del Gobierno del Estado</t>
  </si>
  <si>
    <t>Total Pagos de Capital con cargo al FAFEF</t>
  </si>
  <si>
    <t>Total Global del Pago del Servicio de la Deuda por Fuente de Financiamiento</t>
  </si>
  <si>
    <r>
      <t>N</t>
    </r>
    <r>
      <rPr>
        <b/>
        <sz val="11"/>
        <color theme="0"/>
        <rFont val="Arial"/>
        <family val="2"/>
      </rPr>
      <t>o</t>
    </r>
    <r>
      <rPr>
        <b/>
        <sz val="12"/>
        <color theme="0"/>
        <rFont val="Arial"/>
        <family val="2"/>
      </rPr>
      <t xml:space="preserve">. de registro </t>
    </r>
  </si>
  <si>
    <t xml:space="preserve">Fecha </t>
  </si>
  <si>
    <t>Reg.SHCP</t>
  </si>
  <si>
    <t xml:space="preserve">Decreto </t>
  </si>
  <si>
    <t>Acreditado</t>
  </si>
  <si>
    <t>Acreditante</t>
  </si>
  <si>
    <t>Fecha Subscripción</t>
  </si>
  <si>
    <t>Monto</t>
  </si>
  <si>
    <t>Plazo</t>
  </si>
  <si>
    <t>Tasa</t>
  </si>
  <si>
    <t xml:space="preserve">Aval </t>
  </si>
  <si>
    <t xml:space="preserve">Destino </t>
  </si>
  <si>
    <t>Aforo</t>
  </si>
  <si>
    <t xml:space="preserve">Garantia Pagos </t>
  </si>
  <si>
    <t xml:space="preserve">Convenios Modificatorios </t>
  </si>
  <si>
    <t>Bancomer</t>
  </si>
  <si>
    <t xml:space="preserve"> ABR 18-2016</t>
  </si>
  <si>
    <t xml:space="preserve"> ABR-2036</t>
  </si>
  <si>
    <t xml:space="preserve"> JUL 20-2016</t>
  </si>
  <si>
    <t>DIC 28-2015</t>
  </si>
  <si>
    <t>ABR29-2016</t>
  </si>
  <si>
    <t xml:space="preserve"> JUL-2036</t>
  </si>
  <si>
    <t xml:space="preserve">Total Pagos de Intereses con Cargo a Recursos Propios </t>
  </si>
  <si>
    <t xml:space="preserve">Total Pagos de Comiciones con Cargo a Recursos Propios </t>
  </si>
  <si>
    <t xml:space="preserve">Pagos de Comisiones </t>
  </si>
  <si>
    <t>Comisiones</t>
  </si>
  <si>
    <t>AGO 12-16</t>
  </si>
  <si>
    <t xml:space="preserve"> NOV-2036</t>
  </si>
  <si>
    <t>NOV 18-2016</t>
  </si>
  <si>
    <t xml:space="preserve"> MAY-2037</t>
  </si>
  <si>
    <t xml:space="preserve">Monto del Crédito </t>
  </si>
  <si>
    <t xml:space="preserve"> AGO-2036</t>
  </si>
  <si>
    <t xml:space="preserve"> OCT-2036</t>
  </si>
  <si>
    <t>OCT 26-2016</t>
  </si>
  <si>
    <t>Santander_1</t>
  </si>
  <si>
    <t>JUN 07-2018</t>
  </si>
  <si>
    <t xml:space="preserve">_1: Emprestito Refinanciado con Banco Bancomer por $1,312,000,000.00 contratato el 07 de junio de 2018 pagado el 28 de agosto de 2018. </t>
  </si>
  <si>
    <t>Banorte_2</t>
  </si>
  <si>
    <t xml:space="preserve">_2: Emprestito dispuesto el 09 de agosto de 2018, El Estado dispuso $398´101,309.00 </t>
  </si>
  <si>
    <t>Saldo al 2do Trimestre de 2018</t>
  </si>
  <si>
    <t>Monto Dispuesto Durante el 3er Trimestre de 2018</t>
  </si>
  <si>
    <t>Amortización Durante el 3er Trimestre de 2018</t>
  </si>
  <si>
    <t xml:space="preserve">Nota 1: Cifras Preliminares hasta Visto Bueno por el Área contable.  </t>
  </si>
  <si>
    <t xml:space="preserve">Nota 2: Los Bonos Cupón Cero no se suman al saldo Insoluto. </t>
  </si>
  <si>
    <t>039/2015</t>
  </si>
  <si>
    <t>P14-1215161</t>
  </si>
  <si>
    <t xml:space="preserve">Decreto No 22528/LX/15, del congreso del Estado de Jalisco, Públicado en el Periodico Oficial "El Estado de Jalisco" el día 09 de octubre de 2015, Reformado por el diversos decreto No 25801/LXI/ , del propio congreso. </t>
  </si>
  <si>
    <t xml:space="preserve">Gobierno del Estado de Jalisco. </t>
  </si>
  <si>
    <t>Banobras</t>
  </si>
  <si>
    <t>7,296 días</t>
  </si>
  <si>
    <t>TIIE+0.55%</t>
  </si>
  <si>
    <t>CONVENIO MODIFICATORIO AL CONTRATO DE APERTURA DE CRÉDITO SIMPLE DE FECHA 14 DE DICIEMBRE DE 2015</t>
  </si>
  <si>
    <t xml:space="preserve">Proyectos de Inversión Pública Productiva </t>
  </si>
  <si>
    <t>El 2.70% de las Participaciones que en ingresos federales del Fondo General de Participaciones del Ramo 28, le corresponden al Estado de Jalisco, sin excluir el 22% que dicho fondo se atribuye a los municipios del pórcentaje que es equivalente al 3.46%  una vez descontado el 22%.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</si>
</sst>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0.0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2"/>
      <color theme="1"/>
      <name val="Arial"/>
      <family val="2"/>
    </font>
    <font>
      <b/>
      <sz val="12"/>
      <color theme="0"/>
      <name val="Calibri"/>
      <family val="2"/>
      <scheme val="minor"/>
    </font>
    <font>
      <sz val="11"/>
      <color theme="1"/>
      <name val="Arial"/>
      <family val="2"/>
    </font>
    <font>
      <sz val="18"/>
      <color theme="1"/>
      <name val="Arial"/>
      <family val="2"/>
    </font>
    <font>
      <b/>
      <sz val="11"/>
      <color theme="0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Helv"/>
    </font>
    <font>
      <sz val="12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15" fillId="0" borderId="0"/>
  </cellStyleXfs>
  <cellXfs count="142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horizontal="center" vertical="center" wrapText="1"/>
    </xf>
    <xf numFmtId="0" fontId="0" fillId="3" borderId="0" xfId="0" applyFill="1" applyAlignment="1">
      <alignment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4" borderId="0" xfId="0" applyFill="1"/>
    <xf numFmtId="0" fontId="5" fillId="4" borderId="0" xfId="0" applyFont="1" applyFill="1" applyAlignment="1">
      <alignment horizontal="center" vertical="center"/>
    </xf>
    <xf numFmtId="0" fontId="0" fillId="0" borderId="0" xfId="0" applyFill="1"/>
    <xf numFmtId="0" fontId="0" fillId="4" borderId="1" xfId="0" applyFill="1" applyBorder="1"/>
    <xf numFmtId="0" fontId="2" fillId="0" borderId="0" xfId="0" applyFont="1" applyFill="1" applyAlignment="1"/>
    <xf numFmtId="0" fontId="5" fillId="4" borderId="0" xfId="0" applyFont="1" applyFill="1" applyAlignment="1">
      <alignment horizontal="left"/>
    </xf>
    <xf numFmtId="0" fontId="5" fillId="4" borderId="0" xfId="0" applyFont="1" applyFill="1"/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5" fillId="0" borderId="0" xfId="0" applyFont="1" applyFill="1" applyBorder="1" applyAlignment="1">
      <alignment horizontal="left"/>
    </xf>
    <xf numFmtId="0" fontId="9" fillId="0" borderId="0" xfId="0" applyFont="1"/>
    <xf numFmtId="0" fontId="0" fillId="0" borderId="0" xfId="0" applyAlignment="1"/>
    <xf numFmtId="0" fontId="4" fillId="3" borderId="0" xfId="0" applyFont="1" applyFill="1" applyAlignment="1">
      <alignment wrapText="1"/>
    </xf>
    <xf numFmtId="0" fontId="4" fillId="3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4" borderId="0" xfId="0" applyFill="1" applyBorder="1"/>
    <xf numFmtId="0" fontId="0" fillId="0" borderId="0" xfId="0" applyFill="1" applyBorder="1" applyAlignment="1">
      <alignment horizontal="center"/>
    </xf>
    <xf numFmtId="3" fontId="14" fillId="6" borderId="0" xfId="3" applyNumberFormat="1" applyFont="1" applyFill="1" applyBorder="1" applyAlignment="1">
      <alignment horizontal="center" vertical="center"/>
    </xf>
    <xf numFmtId="4" fontId="15" fillId="0" borderId="0" xfId="4" applyNumberFormat="1" applyFont="1" applyFill="1" applyAlignment="1">
      <alignment vertical="center"/>
    </xf>
    <xf numFmtId="43" fontId="0" fillId="0" borderId="0" xfId="1" applyFont="1"/>
    <xf numFmtId="43" fontId="0" fillId="0" borderId="0" xfId="0" applyNumberFormat="1"/>
    <xf numFmtId="164" fontId="0" fillId="0" borderId="0" xfId="0" applyNumberFormat="1"/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164" fontId="1" fillId="0" borderId="0" xfId="1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43" fontId="1" fillId="0" borderId="0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ill="1" applyAlignment="1"/>
    <xf numFmtId="0" fontId="0" fillId="7" borderId="0" xfId="0" applyFill="1" applyBorder="1" applyAlignment="1"/>
    <xf numFmtId="0" fontId="15" fillId="7" borderId="0" xfId="0" applyFont="1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9" fontId="0" fillId="7" borderId="0" xfId="2" applyFont="1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15" fontId="0" fillId="7" borderId="0" xfId="0" applyNumberFormat="1" applyFill="1" applyBorder="1" applyAlignment="1">
      <alignment horizontal="center" vertical="center"/>
    </xf>
    <xf numFmtId="43" fontId="0" fillId="7" borderId="0" xfId="1" applyFont="1" applyFill="1" applyBorder="1" applyAlignment="1">
      <alignment horizontal="center" vertical="center"/>
    </xf>
    <xf numFmtId="10" fontId="0" fillId="7" borderId="0" xfId="2" applyNumberFormat="1" applyFont="1" applyFill="1" applyBorder="1" applyAlignment="1">
      <alignment horizontal="center" vertical="center"/>
    </xf>
    <xf numFmtId="0" fontId="17" fillId="0" borderId="0" xfId="0" applyFont="1"/>
    <xf numFmtId="0" fontId="0" fillId="7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10" fontId="0" fillId="7" borderId="0" xfId="2" applyNumberFormat="1" applyFont="1" applyFill="1" applyBorder="1" applyAlignment="1">
      <alignment horizontal="center" vertical="center"/>
    </xf>
    <xf numFmtId="9" fontId="0" fillId="7" borderId="0" xfId="2" applyFont="1" applyFill="1" applyBorder="1" applyAlignment="1">
      <alignment horizontal="center" vertical="center"/>
    </xf>
    <xf numFmtId="0" fontId="15" fillId="7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vertical="center" wrapText="1"/>
    </xf>
    <xf numFmtId="0" fontId="0" fillId="7" borderId="0" xfId="0" applyFill="1" applyBorder="1" applyAlignment="1">
      <alignment vertical="center" wrapText="1"/>
    </xf>
    <xf numFmtId="0" fontId="0" fillId="7" borderId="0" xfId="0" applyFont="1" applyFill="1" applyBorder="1" applyAlignment="1">
      <alignment vertical="center" wrapText="1"/>
    </xf>
    <xf numFmtId="43" fontId="0" fillId="7" borderId="0" xfId="1" applyFont="1" applyFill="1" applyBorder="1" applyAlignment="1">
      <alignment vertical="center" wrapText="1"/>
    </xf>
    <xf numFmtId="43" fontId="0" fillId="7" borderId="0" xfId="1" applyFont="1" applyFill="1" applyBorder="1" applyAlignment="1">
      <alignment vertical="center"/>
    </xf>
    <xf numFmtId="0" fontId="16" fillId="7" borderId="0" xfId="0" applyFont="1" applyFill="1" applyBorder="1" applyAlignment="1">
      <alignment vertical="center" wrapText="1"/>
    </xf>
    <xf numFmtId="0" fontId="0" fillId="7" borderId="0" xfId="0" applyFill="1" applyBorder="1" applyAlignment="1">
      <alignment horizontal="left" vertical="center" wrapText="1"/>
    </xf>
    <xf numFmtId="0" fontId="0" fillId="7" borderId="0" xfId="0" applyFont="1" applyFill="1" applyBorder="1" applyAlignment="1">
      <alignment horizontal="left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9" fontId="0" fillId="7" borderId="0" xfId="2" applyFont="1" applyFill="1" applyBorder="1" applyAlignment="1">
      <alignment horizontal="center" vertical="center" wrapText="1"/>
    </xf>
    <xf numFmtId="165" fontId="0" fillId="7" borderId="0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3" fontId="8" fillId="0" borderId="0" xfId="1" applyFont="1" applyAlignment="1">
      <alignment horizontal="center" vertical="center" wrapText="1"/>
    </xf>
    <xf numFmtId="0" fontId="18" fillId="0" borderId="3" xfId="0" applyFont="1" applyBorder="1"/>
    <xf numFmtId="0" fontId="4" fillId="6" borderId="0" xfId="0" applyFont="1" applyFill="1" applyAlignment="1">
      <alignment horizontal="left" vertical="center"/>
    </xf>
    <xf numFmtId="164" fontId="4" fillId="6" borderId="0" xfId="0" applyNumberFormat="1" applyFont="1" applyFill="1" applyAlignment="1">
      <alignment horizontal="left" vertical="center"/>
    </xf>
    <xf numFmtId="0" fontId="18" fillId="0" borderId="0" xfId="0" applyFont="1" applyFill="1" applyBorder="1"/>
    <xf numFmtId="0" fontId="17" fillId="0" borderId="0" xfId="0" applyFont="1" applyFill="1" applyBorder="1"/>
    <xf numFmtId="0" fontId="18" fillId="0" borderId="0" xfId="0" applyFont="1" applyBorder="1"/>
    <xf numFmtId="0" fontId="17" fillId="0" borderId="0" xfId="0" applyFont="1" applyBorder="1"/>
    <xf numFmtId="0" fontId="7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43" fontId="0" fillId="0" borderId="0" xfId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43" fontId="0" fillId="0" borderId="0" xfId="1" applyFont="1" applyAlignment="1">
      <alignment vertical="center" wrapText="1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3" fontId="0" fillId="0" borderId="2" xfId="1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43" fontId="0" fillId="0" borderId="0" xfId="1" applyFont="1" applyAlignment="1">
      <alignment vertical="center"/>
    </xf>
    <xf numFmtId="3" fontId="0" fillId="0" borderId="0" xfId="0" applyNumberFormat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164" fontId="0" fillId="0" borderId="0" xfId="0" applyNumberFormat="1" applyAlignment="1">
      <alignment horizontal="center"/>
    </xf>
    <xf numFmtId="43" fontId="0" fillId="0" borderId="0" xfId="1" applyNumberFormat="1" applyFon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/>
    </xf>
    <xf numFmtId="43" fontId="0" fillId="0" borderId="2" xfId="1" applyNumberFormat="1" applyFont="1" applyBorder="1" applyAlignment="1">
      <alignment horizontal="center" vertical="center" wrapText="1"/>
    </xf>
    <xf numFmtId="43" fontId="0" fillId="0" borderId="0" xfId="1" applyNumberFormat="1" applyFont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left" vertical="center"/>
    </xf>
    <xf numFmtId="164" fontId="4" fillId="5" borderId="0" xfId="0" applyNumberFormat="1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164" fontId="4" fillId="2" borderId="0" xfId="1" applyNumberFormat="1" applyFont="1" applyFill="1" applyAlignment="1">
      <alignment horizontal="center" vertical="center" wrapText="1"/>
    </xf>
    <xf numFmtId="4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1" fillId="0" borderId="0" xfId="1" applyNumberFormat="1" applyFont="1" applyFill="1" applyBorder="1" applyAlignment="1">
      <alignment horizontal="center" vertical="center" wrapText="1"/>
    </xf>
    <xf numFmtId="43" fontId="0" fillId="0" borderId="0" xfId="1" applyNumberFormat="1" applyFont="1" applyFill="1" applyBorder="1" applyAlignment="1">
      <alignment horizontal="center" vertical="center" wrapText="1"/>
    </xf>
    <xf numFmtId="43" fontId="0" fillId="0" borderId="2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5" borderId="0" xfId="0" applyNumberFormat="1" applyFont="1" applyFill="1" applyAlignment="1">
      <alignment horizontal="center" vertical="center"/>
    </xf>
    <xf numFmtId="43" fontId="0" fillId="0" borderId="2" xfId="1" applyNumberFormat="1" applyFont="1" applyFill="1" applyBorder="1" applyAlignment="1">
      <alignment horizontal="center" vertical="center" wrapText="1"/>
    </xf>
    <xf numFmtId="43" fontId="8" fillId="0" borderId="0" xfId="1" applyFont="1" applyAlignment="1">
      <alignment horizontal="center" vertical="center" wrapText="1"/>
    </xf>
    <xf numFmtId="43" fontId="0" fillId="0" borderId="0" xfId="1" applyFont="1" applyBorder="1" applyAlignment="1">
      <alignment horizontal="center" vertical="center" wrapText="1"/>
    </xf>
    <xf numFmtId="43" fontId="8" fillId="0" borderId="0" xfId="1" applyFont="1" applyAlignment="1">
      <alignment vertical="center"/>
    </xf>
    <xf numFmtId="43" fontId="8" fillId="0" borderId="0" xfId="1" applyFont="1" applyAlignment="1">
      <alignment vertical="center" wrapText="1"/>
    </xf>
    <xf numFmtId="43" fontId="8" fillId="0" borderId="2" xfId="1" applyFont="1" applyBorder="1" applyAlignment="1">
      <alignment horizontal="center" vertical="center" wrapText="1"/>
    </xf>
    <xf numFmtId="43" fontId="8" fillId="0" borderId="0" xfId="1" applyFont="1" applyBorder="1" applyAlignment="1">
      <alignment horizontal="center" vertical="center" wrapText="1"/>
    </xf>
    <xf numFmtId="164" fontId="4" fillId="2" borderId="0" xfId="0" applyNumberFormat="1" applyFont="1" applyFill="1" applyAlignment="1">
      <alignment horizontal="center"/>
    </xf>
    <xf numFmtId="43" fontId="0" fillId="0" borderId="0" xfId="0" applyNumberFormat="1" applyFill="1" applyAlignment="1">
      <alignment horizontal="center"/>
    </xf>
    <xf numFmtId="0" fontId="0" fillId="0" borderId="2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164" fontId="1" fillId="0" borderId="0" xfId="1" applyNumberFormat="1" applyFont="1" applyBorder="1" applyAlignment="1">
      <alignment horizontal="center" vertical="center" wrapText="1"/>
    </xf>
    <xf numFmtId="43" fontId="1" fillId="0" borderId="0" xfId="1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3" fontId="1" fillId="0" borderId="2" xfId="1" applyNumberFormat="1" applyFont="1" applyBorder="1" applyAlignment="1">
      <alignment horizontal="center" vertical="center" wrapText="1"/>
    </xf>
    <xf numFmtId="164" fontId="4" fillId="5" borderId="0" xfId="1" applyNumberFormat="1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 vertical="center"/>
    </xf>
    <xf numFmtId="0" fontId="5" fillId="5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10" fontId="0" fillId="0" borderId="0" xfId="2" applyNumberFormat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0" fontId="0" fillId="0" borderId="0" xfId="2" applyNumberFormat="1" applyFont="1" applyFill="1" applyBorder="1" applyAlignment="1">
      <alignment horizontal="center" vertical="center" wrapText="1"/>
    </xf>
  </cellXfs>
  <cellStyles count="5">
    <cellStyle name="Millares" xfId="1" builtinId="3"/>
    <cellStyle name="Millares 2" xfId="3"/>
    <cellStyle name="Normal" xfId="0" builtinId="0"/>
    <cellStyle name="Normal 3" xfId="4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</xdr:rowOff>
    </xdr:from>
    <xdr:to>
      <xdr:col>10</xdr:col>
      <xdr:colOff>219076</xdr:colOff>
      <xdr:row>3</xdr:row>
      <xdr:rowOff>76201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"/>
          <a:ext cx="56007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66673</xdr:colOff>
      <xdr:row>3</xdr:row>
      <xdr:rowOff>85720</xdr:rowOff>
    </xdr:from>
    <xdr:to>
      <xdr:col>17</xdr:col>
      <xdr:colOff>57153</xdr:colOff>
      <xdr:row>9</xdr:row>
      <xdr:rowOff>161921</xdr:rowOff>
    </xdr:to>
    <xdr:sp macro="" textlink="">
      <xdr:nvSpPr>
        <xdr:cNvPr id="5" name="60 Rectángulo"/>
        <xdr:cNvSpPr/>
      </xdr:nvSpPr>
      <xdr:spPr>
        <a:xfrm rot="16200000">
          <a:off x="4376737" y="-3652844"/>
          <a:ext cx="1219201" cy="9839330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"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6" algn="ctr"/>
          <a:r>
            <a:rPr lang="es-MX" sz="11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s-MX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Secretaria</a:t>
          </a:r>
          <a:r>
            <a:rPr lang="es-MX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Planeación, Administración y Finanzas</a:t>
          </a:r>
          <a:endParaRPr lang="es-MX" sz="11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lvl="6" algn="ctr"/>
          <a:endParaRPr lang="es-MX" sz="11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lvl="6" algn="ctr"/>
          <a:r>
            <a:rPr lang="es-MX" sz="11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6" algn="ctr"/>
          <a:r>
            <a:rPr lang="es-MX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Deuda pública de Largo Plazo al 3er Trimestre de 2018</a:t>
          </a:r>
        </a:p>
        <a:p>
          <a:pPr lvl="1" algn="l"/>
          <a:endParaRPr lang="es-MX" sz="11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180975</xdr:colOff>
      <xdr:row>3</xdr:row>
      <xdr:rowOff>142875</xdr:rowOff>
    </xdr:from>
    <xdr:to>
      <xdr:col>1</xdr:col>
      <xdr:colOff>1323974</xdr:colOff>
      <xdr:row>9</xdr:row>
      <xdr:rowOff>104774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14375"/>
          <a:ext cx="11429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4</xdr:row>
      <xdr:rowOff>104775</xdr:rowOff>
    </xdr:from>
    <xdr:to>
      <xdr:col>5</xdr:col>
      <xdr:colOff>381000</xdr:colOff>
      <xdr:row>8</xdr:row>
      <xdr:rowOff>152400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866775"/>
          <a:ext cx="14763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561975</xdr:colOff>
      <xdr:row>3</xdr:row>
      <xdr:rowOff>133350</xdr:rowOff>
    </xdr:from>
    <xdr:to>
      <xdr:col>2</xdr:col>
      <xdr:colOff>571500</xdr:colOff>
      <xdr:row>9</xdr:row>
      <xdr:rowOff>142875</xdr:rowOff>
    </xdr:to>
    <xdr:cxnSp macro="">
      <xdr:nvCxnSpPr>
        <xdr:cNvPr id="9" name="8 Conector recto"/>
        <xdr:cNvCxnSpPr/>
      </xdr:nvCxnSpPr>
      <xdr:spPr>
        <a:xfrm flipH="1">
          <a:off x="1323975" y="704850"/>
          <a:ext cx="9525" cy="115252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66677</xdr:colOff>
      <xdr:row>0</xdr:row>
      <xdr:rowOff>0</xdr:rowOff>
    </xdr:from>
    <xdr:to>
      <xdr:col>9</xdr:col>
      <xdr:colOff>313586</xdr:colOff>
      <xdr:row>3</xdr:row>
      <xdr:rowOff>76500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7" y="0"/>
          <a:ext cx="660960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47619</xdr:colOff>
      <xdr:row>3</xdr:row>
      <xdr:rowOff>114300</xdr:rowOff>
    </xdr:from>
    <xdr:to>
      <xdr:col>12</xdr:col>
      <xdr:colOff>1644</xdr:colOff>
      <xdr:row>9</xdr:row>
      <xdr:rowOff>152390</xdr:rowOff>
    </xdr:to>
    <xdr:sp macro="" textlink="">
      <xdr:nvSpPr>
        <xdr:cNvPr id="3" name="60 Rectángulo"/>
        <xdr:cNvSpPr/>
      </xdr:nvSpPr>
      <xdr:spPr>
        <a:xfrm rot="16200000">
          <a:off x="3525074" y="-2791655"/>
          <a:ext cx="1181090" cy="8136000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"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6" algn="ctr"/>
          <a:r>
            <a:rPr lang="es-MX" sz="11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</a:t>
          </a:r>
          <a:r>
            <a:rPr lang="es-MX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Secretaria</a:t>
          </a:r>
          <a:r>
            <a:rPr lang="es-MX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Planeación, Administración y Finanzas</a:t>
          </a:r>
          <a:endParaRPr lang="es-MX" sz="11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lvl="6" algn="ctr"/>
          <a:r>
            <a:rPr lang="es-MX" sz="11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6" algn="ctr"/>
          <a:r>
            <a:rPr lang="es-MX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Saldo de la Deuda Directa al 3er Trimestre de 2018</a:t>
          </a:r>
        </a:p>
        <a:p>
          <a:pPr lvl="1" algn="l"/>
          <a:endParaRPr lang="es-MX" sz="11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142875</xdr:rowOff>
    </xdr:from>
    <xdr:to>
      <xdr:col>3</xdr:col>
      <xdr:colOff>0</xdr:colOff>
      <xdr:row>9</xdr:row>
      <xdr:rowOff>104774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14375"/>
          <a:ext cx="1562100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4</xdr:row>
      <xdr:rowOff>104776</xdr:rowOff>
    </xdr:from>
    <xdr:to>
      <xdr:col>5</xdr:col>
      <xdr:colOff>304800</xdr:colOff>
      <xdr:row>8</xdr:row>
      <xdr:rowOff>66676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66776"/>
          <a:ext cx="14001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561975</xdr:colOff>
      <xdr:row>3</xdr:row>
      <xdr:rowOff>133350</xdr:rowOff>
    </xdr:from>
    <xdr:to>
      <xdr:col>2</xdr:col>
      <xdr:colOff>571500</xdr:colOff>
      <xdr:row>9</xdr:row>
      <xdr:rowOff>142875</xdr:rowOff>
    </xdr:to>
    <xdr:cxnSp macro="">
      <xdr:nvCxnSpPr>
        <xdr:cNvPr id="6" name="5 Conector recto"/>
        <xdr:cNvCxnSpPr/>
      </xdr:nvCxnSpPr>
      <xdr:spPr>
        <a:xfrm flipH="1">
          <a:off x="1828800" y="704850"/>
          <a:ext cx="0" cy="115252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104777</xdr:colOff>
      <xdr:row>0</xdr:row>
      <xdr:rowOff>0</xdr:rowOff>
    </xdr:from>
    <xdr:to>
      <xdr:col>8</xdr:col>
      <xdr:colOff>76200</xdr:colOff>
      <xdr:row>3</xdr:row>
      <xdr:rowOff>76500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7" y="0"/>
          <a:ext cx="847724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47619</xdr:colOff>
      <xdr:row>3</xdr:row>
      <xdr:rowOff>114300</xdr:rowOff>
    </xdr:from>
    <xdr:to>
      <xdr:col>15</xdr:col>
      <xdr:colOff>1266825</xdr:colOff>
      <xdr:row>9</xdr:row>
      <xdr:rowOff>152390</xdr:rowOff>
    </xdr:to>
    <xdr:sp macro="" textlink="">
      <xdr:nvSpPr>
        <xdr:cNvPr id="3" name="60 Rectángulo"/>
        <xdr:cNvSpPr/>
      </xdr:nvSpPr>
      <xdr:spPr>
        <a:xfrm rot="16200000">
          <a:off x="8877302" y="-8143883"/>
          <a:ext cx="1181090" cy="18840456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"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6" algn="ctr"/>
          <a:r>
            <a:rPr lang="es-MX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Secretaria</a:t>
          </a:r>
          <a:r>
            <a:rPr lang="es-MX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Planeación, Administración y Finanzas</a:t>
          </a:r>
          <a:endParaRPr lang="es-MX" sz="11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lvl="6" algn="ctr"/>
          <a:r>
            <a:rPr lang="es-MX" sz="11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6" algn="ctr"/>
          <a:r>
            <a:rPr lang="es-MX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Endeudamiento Neto al 3er Trimestre de 2018</a:t>
          </a:r>
        </a:p>
        <a:p>
          <a:pPr lvl="1" algn="l"/>
          <a:endParaRPr lang="es-MX" sz="11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142875</xdr:rowOff>
    </xdr:from>
    <xdr:to>
      <xdr:col>2</xdr:col>
      <xdr:colOff>95250</xdr:colOff>
      <xdr:row>9</xdr:row>
      <xdr:rowOff>104774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14375"/>
          <a:ext cx="1562100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371475</xdr:colOff>
      <xdr:row>4</xdr:row>
      <xdr:rowOff>123826</xdr:rowOff>
    </xdr:from>
    <xdr:to>
      <xdr:col>5</xdr:col>
      <xdr:colOff>762000</xdr:colOff>
      <xdr:row>8</xdr:row>
      <xdr:rowOff>85726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885826"/>
          <a:ext cx="16573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561975</xdr:colOff>
      <xdr:row>3</xdr:row>
      <xdr:rowOff>133350</xdr:rowOff>
    </xdr:from>
    <xdr:to>
      <xdr:col>2</xdr:col>
      <xdr:colOff>571500</xdr:colOff>
      <xdr:row>9</xdr:row>
      <xdr:rowOff>142875</xdr:rowOff>
    </xdr:to>
    <xdr:cxnSp macro="">
      <xdr:nvCxnSpPr>
        <xdr:cNvPr id="6" name="5 Conector recto"/>
        <xdr:cNvCxnSpPr/>
      </xdr:nvCxnSpPr>
      <xdr:spPr>
        <a:xfrm flipH="1">
          <a:off x="1828800" y="704850"/>
          <a:ext cx="0" cy="115252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66677</xdr:colOff>
      <xdr:row>0</xdr:row>
      <xdr:rowOff>28575</xdr:rowOff>
    </xdr:from>
    <xdr:to>
      <xdr:col>9</xdr:col>
      <xdr:colOff>666011</xdr:colOff>
      <xdr:row>3</xdr:row>
      <xdr:rowOff>105075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7" y="28575"/>
          <a:ext cx="7247784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47619</xdr:colOff>
      <xdr:row>3</xdr:row>
      <xdr:rowOff>114300</xdr:rowOff>
    </xdr:from>
    <xdr:to>
      <xdr:col>12</xdr:col>
      <xdr:colOff>1644</xdr:colOff>
      <xdr:row>9</xdr:row>
      <xdr:rowOff>152390</xdr:rowOff>
    </xdr:to>
    <xdr:sp macro="" textlink="">
      <xdr:nvSpPr>
        <xdr:cNvPr id="3" name="60 Rectángulo"/>
        <xdr:cNvSpPr/>
      </xdr:nvSpPr>
      <xdr:spPr>
        <a:xfrm rot="16200000">
          <a:off x="3844162" y="-3110743"/>
          <a:ext cx="1181090" cy="8774175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"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6" algn="ctr"/>
          <a:r>
            <a:rPr lang="es-MX" sz="11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</a:t>
          </a:r>
          <a:r>
            <a:rPr lang="es-MX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Secretaria</a:t>
          </a:r>
          <a:r>
            <a:rPr lang="es-MX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Planeación, Administración y Finanzas</a:t>
          </a:r>
          <a:endParaRPr lang="es-MX" sz="11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lvl="6" algn="ctr"/>
          <a:r>
            <a:rPr lang="es-MX" sz="11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6" algn="ctr"/>
          <a:r>
            <a:rPr lang="es-MX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Intereses de la Deuda Pública Pagados al 3er Trimestre de 2018</a:t>
          </a:r>
        </a:p>
        <a:p>
          <a:pPr lvl="1" algn="l"/>
          <a:endParaRPr lang="es-MX" sz="11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142875</xdr:rowOff>
    </xdr:from>
    <xdr:to>
      <xdr:col>2</xdr:col>
      <xdr:colOff>95250</xdr:colOff>
      <xdr:row>9</xdr:row>
      <xdr:rowOff>104774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14375"/>
          <a:ext cx="1562100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4</xdr:row>
      <xdr:rowOff>104776</xdr:rowOff>
    </xdr:from>
    <xdr:to>
      <xdr:col>5</xdr:col>
      <xdr:colOff>352425</xdr:colOff>
      <xdr:row>8</xdr:row>
      <xdr:rowOff>66676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66776"/>
          <a:ext cx="14001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561975</xdr:colOff>
      <xdr:row>3</xdr:row>
      <xdr:rowOff>133350</xdr:rowOff>
    </xdr:from>
    <xdr:to>
      <xdr:col>2</xdr:col>
      <xdr:colOff>571500</xdr:colOff>
      <xdr:row>9</xdr:row>
      <xdr:rowOff>142875</xdr:rowOff>
    </xdr:to>
    <xdr:cxnSp macro="">
      <xdr:nvCxnSpPr>
        <xdr:cNvPr id="6" name="5 Conector recto"/>
        <xdr:cNvCxnSpPr/>
      </xdr:nvCxnSpPr>
      <xdr:spPr>
        <a:xfrm flipH="1">
          <a:off x="1828800" y="704850"/>
          <a:ext cx="0" cy="115252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657225</xdr:colOff>
      <xdr:row>30</xdr:row>
      <xdr:rowOff>0</xdr:rowOff>
    </xdr:to>
    <xdr:pic>
      <xdr:nvPicPr>
        <xdr:cNvPr id="28" name="2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0"/>
          <a:ext cx="6153150" cy="613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</xdr:rowOff>
    </xdr:from>
    <xdr:to>
      <xdr:col>10</xdr:col>
      <xdr:colOff>1447801</xdr:colOff>
      <xdr:row>3</xdr:row>
      <xdr:rowOff>104775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"/>
          <a:ext cx="7772400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66671</xdr:colOff>
      <xdr:row>3</xdr:row>
      <xdr:rowOff>85713</xdr:rowOff>
    </xdr:from>
    <xdr:to>
      <xdr:col>25</xdr:col>
      <xdr:colOff>2</xdr:colOff>
      <xdr:row>9</xdr:row>
      <xdr:rowOff>161914</xdr:rowOff>
    </xdr:to>
    <xdr:sp macro="" textlink="">
      <xdr:nvSpPr>
        <xdr:cNvPr id="3" name="60 Rectángulo"/>
        <xdr:cNvSpPr/>
      </xdr:nvSpPr>
      <xdr:spPr>
        <a:xfrm rot="16200000">
          <a:off x="7767636" y="-7043752"/>
          <a:ext cx="1219201" cy="16621131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"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6" algn="ctr"/>
          <a:r>
            <a:rPr lang="es-MX" sz="11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s-MX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Secretaria</a:t>
          </a:r>
          <a:r>
            <a:rPr lang="es-MX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Planeación, Administración y Finanzas</a:t>
          </a:r>
          <a:endParaRPr lang="es-MX" sz="11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lvl="6" algn="ctr"/>
          <a:endParaRPr lang="es-MX" sz="11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lvl="6" algn="ctr"/>
          <a:r>
            <a:rPr lang="es-MX" sz="11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6" algn="ctr"/>
          <a:r>
            <a:rPr lang="es-MX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Pago del Servicio de la Deuda Pública Por Funte de Financiamiento al 3er Trimestre de 2018</a:t>
          </a:r>
        </a:p>
        <a:p>
          <a:pPr lvl="1" algn="l"/>
          <a:endParaRPr lang="es-MX" sz="11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219076</xdr:colOff>
      <xdr:row>3</xdr:row>
      <xdr:rowOff>142875</xdr:rowOff>
    </xdr:from>
    <xdr:to>
      <xdr:col>2</xdr:col>
      <xdr:colOff>38100</xdr:colOff>
      <xdr:row>9</xdr:row>
      <xdr:rowOff>104774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714375"/>
          <a:ext cx="1514474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4</xdr:row>
      <xdr:rowOff>104775</xdr:rowOff>
    </xdr:from>
    <xdr:to>
      <xdr:col>5</xdr:col>
      <xdr:colOff>647700</xdr:colOff>
      <xdr:row>8</xdr:row>
      <xdr:rowOff>152400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66775"/>
          <a:ext cx="14763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561975</xdr:colOff>
      <xdr:row>3</xdr:row>
      <xdr:rowOff>133350</xdr:rowOff>
    </xdr:from>
    <xdr:to>
      <xdr:col>2</xdr:col>
      <xdr:colOff>571500</xdr:colOff>
      <xdr:row>9</xdr:row>
      <xdr:rowOff>142875</xdr:rowOff>
    </xdr:to>
    <xdr:cxnSp macro="">
      <xdr:nvCxnSpPr>
        <xdr:cNvPr id="6" name="5 Conector recto"/>
        <xdr:cNvCxnSpPr/>
      </xdr:nvCxnSpPr>
      <xdr:spPr>
        <a:xfrm flipH="1">
          <a:off x="1828800" y="704850"/>
          <a:ext cx="0" cy="115252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</xdr:rowOff>
    </xdr:from>
    <xdr:to>
      <xdr:col>5</xdr:col>
      <xdr:colOff>152401</xdr:colOff>
      <xdr:row>3</xdr:row>
      <xdr:rowOff>76201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"/>
          <a:ext cx="77724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66671</xdr:colOff>
      <xdr:row>3</xdr:row>
      <xdr:rowOff>85712</xdr:rowOff>
    </xdr:from>
    <xdr:to>
      <xdr:col>15</xdr:col>
      <xdr:colOff>2095500</xdr:colOff>
      <xdr:row>9</xdr:row>
      <xdr:rowOff>161913</xdr:rowOff>
    </xdr:to>
    <xdr:sp macro="" textlink="">
      <xdr:nvSpPr>
        <xdr:cNvPr id="3" name="60 Rectángulo"/>
        <xdr:cNvSpPr/>
      </xdr:nvSpPr>
      <xdr:spPr>
        <a:xfrm rot="16200000">
          <a:off x="8381997" y="-7658114"/>
          <a:ext cx="1219201" cy="17849854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"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6" algn="ctr"/>
          <a:r>
            <a:rPr lang="es-MX" sz="11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s-MX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Secretaria</a:t>
          </a:r>
          <a:r>
            <a:rPr lang="es-MX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Planeación,  Administración y Finanzas</a:t>
          </a:r>
          <a:endParaRPr lang="es-MX" sz="11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lvl="6" algn="ctr"/>
          <a:endParaRPr lang="es-MX" sz="11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lvl="6" algn="ctr"/>
          <a:r>
            <a:rPr lang="es-MX" sz="11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6" algn="ctr"/>
          <a:r>
            <a:rPr lang="es-MX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Registro Estatal  de Obligaciones de los Entes Públicos del Estado de Jalisco y sus Municipios al  3erTrimestre de 2018</a:t>
          </a:r>
        </a:p>
        <a:p>
          <a:pPr lvl="1" algn="l"/>
          <a:endParaRPr lang="es-MX" sz="11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219076</xdr:colOff>
      <xdr:row>3</xdr:row>
      <xdr:rowOff>142875</xdr:rowOff>
    </xdr:from>
    <xdr:to>
      <xdr:col>1</xdr:col>
      <xdr:colOff>57150</xdr:colOff>
      <xdr:row>9</xdr:row>
      <xdr:rowOff>104774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714375"/>
          <a:ext cx="1514474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4</xdr:row>
      <xdr:rowOff>104775</xdr:rowOff>
    </xdr:from>
    <xdr:to>
      <xdr:col>3</xdr:col>
      <xdr:colOff>2162175</xdr:colOff>
      <xdr:row>8</xdr:row>
      <xdr:rowOff>152400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66775"/>
          <a:ext cx="173355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561975</xdr:colOff>
      <xdr:row>3</xdr:row>
      <xdr:rowOff>133350</xdr:rowOff>
    </xdr:from>
    <xdr:to>
      <xdr:col>2</xdr:col>
      <xdr:colOff>571500</xdr:colOff>
      <xdr:row>9</xdr:row>
      <xdr:rowOff>142875</xdr:rowOff>
    </xdr:to>
    <xdr:cxnSp macro="">
      <xdr:nvCxnSpPr>
        <xdr:cNvPr id="6" name="5 Conector recto"/>
        <xdr:cNvCxnSpPr/>
      </xdr:nvCxnSpPr>
      <xdr:spPr>
        <a:xfrm flipH="1">
          <a:off x="1828800" y="704850"/>
          <a:ext cx="0" cy="115252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inanzas/Desktop/DEUDA%20PUBLICA%20MENSUAL/Deuda%20P&#250;blica%20Mensual%202018%20-%20Linea%20de%20Credito%20Glob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NERO "/>
      <sheetName val="FEBRERO "/>
      <sheetName val="MARZO"/>
      <sheetName val="ABRIL"/>
      <sheetName val="MAYO"/>
      <sheetName val="JUNIO"/>
      <sheetName val="JULIO "/>
      <sheetName val="AGOSTO"/>
      <sheetName val="SEPTIEMBRE"/>
      <sheetName val="OCTUBRE "/>
    </sheetNames>
    <sheetDataSet>
      <sheetData sheetId="0"/>
      <sheetData sheetId="1"/>
      <sheetData sheetId="2"/>
      <sheetData sheetId="3">
        <row r="350">
          <cell r="G350">
            <v>4040000</v>
          </cell>
        </row>
      </sheetData>
      <sheetData sheetId="4"/>
      <sheetData sheetId="5"/>
      <sheetData sheetId="6">
        <row r="46">
          <cell r="G46">
            <v>430420552.61000001</v>
          </cell>
        </row>
      </sheetData>
      <sheetData sheetId="7"/>
      <sheetData sheetId="8"/>
      <sheetData sheetId="9">
        <row r="43">
          <cell r="G43">
            <v>422572204.49000001</v>
          </cell>
        </row>
        <row r="44">
          <cell r="G44">
            <v>443119332.31999999</v>
          </cell>
        </row>
        <row r="45">
          <cell r="G45">
            <v>266035722.05000001</v>
          </cell>
        </row>
        <row r="46">
          <cell r="G46">
            <v>251207995.69999999</v>
          </cell>
        </row>
        <row r="47">
          <cell r="G47">
            <v>138368783.52000001</v>
          </cell>
        </row>
        <row r="48">
          <cell r="G48">
            <v>2095693322.3099999</v>
          </cell>
        </row>
        <row r="49">
          <cell r="G49">
            <v>212441958.47999999</v>
          </cell>
        </row>
        <row r="50">
          <cell r="G50">
            <v>468981951.85000002</v>
          </cell>
        </row>
        <row r="51">
          <cell r="G51">
            <v>863607196.85000002</v>
          </cell>
        </row>
        <row r="52">
          <cell r="G52">
            <v>25000000.735926099</v>
          </cell>
        </row>
        <row r="53">
          <cell r="G53">
            <v>468766399.05000001</v>
          </cell>
        </row>
        <row r="54">
          <cell r="G54">
            <v>1350631799.1300001</v>
          </cell>
        </row>
        <row r="55">
          <cell r="G55">
            <v>604434847.75</v>
          </cell>
        </row>
        <row r="56">
          <cell r="G56">
            <v>522615740.75</v>
          </cell>
        </row>
        <row r="57">
          <cell r="G57">
            <v>733601413.63999999</v>
          </cell>
        </row>
        <row r="58">
          <cell r="G58">
            <v>398017569</v>
          </cell>
        </row>
        <row r="59">
          <cell r="G59">
            <v>1304644777.8800001</v>
          </cell>
        </row>
        <row r="64">
          <cell r="G64">
            <v>256646340.68000001</v>
          </cell>
        </row>
        <row r="65">
          <cell r="G65">
            <v>209532124.94</v>
          </cell>
        </row>
        <row r="66">
          <cell r="G66">
            <v>863508952.0200001</v>
          </cell>
        </row>
        <row r="67">
          <cell r="G67">
            <v>1134876963.1700001</v>
          </cell>
        </row>
        <row r="68">
          <cell r="G68">
            <v>1357485322.01</v>
          </cell>
        </row>
        <row r="69">
          <cell r="G69">
            <v>1862447835.53</v>
          </cell>
        </row>
        <row r="70">
          <cell r="G70">
            <v>872295064.85000002</v>
          </cell>
        </row>
        <row r="71">
          <cell r="G71">
            <v>419562426</v>
          </cell>
        </row>
        <row r="78">
          <cell r="G78">
            <v>995600150</v>
          </cell>
        </row>
        <row r="79">
          <cell r="G79">
            <v>300000000</v>
          </cell>
        </row>
        <row r="80">
          <cell r="G80">
            <v>299888355</v>
          </cell>
        </row>
        <row r="81">
          <cell r="G81">
            <v>211994864</v>
          </cell>
        </row>
        <row r="82">
          <cell r="G82">
            <v>500379494</v>
          </cell>
        </row>
        <row r="83">
          <cell r="G83">
            <v>86788886</v>
          </cell>
        </row>
        <row r="84">
          <cell r="G84">
            <v>56000000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R53"/>
  <sheetViews>
    <sheetView tabSelected="1" workbookViewId="0">
      <selection activeCell="A52" sqref="A52"/>
    </sheetView>
  </sheetViews>
  <sheetFormatPr baseColWidth="10" defaultRowHeight="15" x14ac:dyDescent="0.25"/>
  <cols>
    <col min="1" max="1" width="4" customWidth="1"/>
    <col min="2" max="2" width="21.42578125" customWidth="1"/>
    <col min="3" max="3" width="2" customWidth="1"/>
    <col min="4" max="4" width="17.5703125" customWidth="1"/>
    <col min="5" max="5" width="1.42578125" customWidth="1"/>
    <col min="6" max="6" width="14.28515625" customWidth="1"/>
    <col min="7" max="7" width="1" customWidth="1"/>
    <col min="8" max="8" width="15.28515625" customWidth="1"/>
    <col min="9" max="9" width="1.5703125" customWidth="1"/>
    <col min="10" max="10" width="3.140625" customWidth="1"/>
    <col min="11" max="11" width="22.140625" customWidth="1"/>
    <col min="12" max="12" width="3" customWidth="1"/>
    <col min="13" max="13" width="16.85546875" customWidth="1"/>
    <col min="14" max="14" width="1.7109375" customWidth="1"/>
    <col min="15" max="15" width="15" customWidth="1"/>
    <col min="16" max="16" width="2.5703125" customWidth="1"/>
    <col min="17" max="17" width="13.42578125" customWidth="1"/>
  </cols>
  <sheetData>
    <row r="11" spans="1:18" ht="45" x14ac:dyDescent="0.25">
      <c r="A11" s="1"/>
      <c r="B11" s="2" t="s">
        <v>1</v>
      </c>
      <c r="C11" s="2"/>
      <c r="D11" s="2" t="s">
        <v>97</v>
      </c>
      <c r="E11" s="2"/>
      <c r="F11" s="2" t="s">
        <v>2</v>
      </c>
      <c r="G11" s="2"/>
      <c r="H11" s="2" t="s">
        <v>3</v>
      </c>
      <c r="I11" s="2"/>
      <c r="J11" s="96"/>
      <c r="K11" s="2" t="s">
        <v>1</v>
      </c>
      <c r="L11" s="2"/>
      <c r="M11" s="2" t="s">
        <v>0</v>
      </c>
      <c r="N11" s="2"/>
      <c r="O11" s="2" t="s">
        <v>2</v>
      </c>
      <c r="P11" s="2"/>
      <c r="Q11" s="2" t="s">
        <v>3</v>
      </c>
      <c r="R11" s="4"/>
    </row>
    <row r="12" spans="1:18" x14ac:dyDescent="0.25">
      <c r="A12" s="1"/>
      <c r="B12" s="3"/>
      <c r="C12" s="3"/>
      <c r="D12" s="3"/>
      <c r="E12" s="3"/>
      <c r="F12" s="3"/>
      <c r="G12" s="3"/>
      <c r="H12" s="3"/>
      <c r="I12" s="3"/>
      <c r="J12" s="96"/>
      <c r="K12" s="3"/>
      <c r="L12" s="3"/>
      <c r="M12" s="3"/>
      <c r="N12" s="3"/>
      <c r="O12" s="3"/>
      <c r="P12" s="3"/>
      <c r="Q12" s="3"/>
      <c r="R12" s="5"/>
    </row>
    <row r="13" spans="1:18" ht="18" x14ac:dyDescent="0.25">
      <c r="A13" s="6"/>
      <c r="B13" s="6"/>
      <c r="C13" s="6"/>
      <c r="D13" s="7" t="s">
        <v>4</v>
      </c>
      <c r="E13" s="6"/>
      <c r="F13" s="6"/>
      <c r="G13" s="6"/>
      <c r="H13" s="6"/>
      <c r="I13" s="6"/>
      <c r="J13" s="96"/>
      <c r="K13" s="6"/>
      <c r="L13" s="6"/>
      <c r="M13" s="7" t="s">
        <v>5</v>
      </c>
      <c r="N13" s="6"/>
      <c r="O13" s="6"/>
      <c r="P13" s="6"/>
      <c r="Q13" s="6"/>
      <c r="R13" s="8"/>
    </row>
    <row r="14" spans="1:18" x14ac:dyDescent="0.25">
      <c r="A14" s="6"/>
      <c r="B14" s="9"/>
      <c r="C14" s="9"/>
      <c r="D14" s="9"/>
      <c r="E14" s="9"/>
      <c r="F14" s="9"/>
      <c r="G14" s="9"/>
      <c r="H14" s="9"/>
      <c r="I14" s="9"/>
      <c r="J14" s="97"/>
      <c r="K14" s="9"/>
      <c r="L14" s="9"/>
      <c r="M14" s="9"/>
      <c r="N14" s="9"/>
      <c r="O14" s="9"/>
      <c r="P14" s="9"/>
      <c r="Q14" s="9"/>
      <c r="R14" s="8"/>
    </row>
    <row r="15" spans="1:18" ht="15.75" customHeight="1" x14ac:dyDescent="0.25">
      <c r="A15" s="80">
        <v>1</v>
      </c>
      <c r="B15" s="87" t="s">
        <v>6</v>
      </c>
      <c r="C15" s="90"/>
      <c r="D15" s="89">
        <v>665000000</v>
      </c>
      <c r="E15" s="90"/>
      <c r="F15" s="93" t="s">
        <v>12</v>
      </c>
      <c r="G15" s="90"/>
      <c r="H15" s="93" t="s">
        <v>24</v>
      </c>
      <c r="I15" s="90"/>
      <c r="J15" s="80">
        <f>A49+1</f>
        <v>19</v>
      </c>
      <c r="K15" s="87" t="s">
        <v>30</v>
      </c>
      <c r="L15" s="90"/>
      <c r="M15" s="89">
        <v>389179937</v>
      </c>
      <c r="N15" s="90"/>
      <c r="O15" s="93" t="s">
        <v>31</v>
      </c>
      <c r="P15" s="90"/>
      <c r="Q15" s="93" t="s">
        <v>42</v>
      </c>
    </row>
    <row r="16" spans="1:18" ht="15.75" customHeight="1" x14ac:dyDescent="0.25">
      <c r="A16" s="80"/>
      <c r="B16" s="88"/>
      <c r="C16" s="82"/>
      <c r="D16" s="83"/>
      <c r="E16" s="82"/>
      <c r="F16" s="94"/>
      <c r="G16" s="95"/>
      <c r="H16" s="94"/>
      <c r="I16" s="82"/>
      <c r="J16" s="80"/>
      <c r="K16" s="88"/>
      <c r="L16" s="82"/>
      <c r="M16" s="83"/>
      <c r="N16" s="82"/>
      <c r="O16" s="94"/>
      <c r="P16" s="95"/>
      <c r="Q16" s="94"/>
    </row>
    <row r="17" spans="1:17" ht="15.75" customHeight="1" x14ac:dyDescent="0.25">
      <c r="A17" s="80">
        <v>2</v>
      </c>
      <c r="B17" s="85" t="s">
        <v>7</v>
      </c>
      <c r="C17" s="82"/>
      <c r="D17" s="83">
        <v>632300000</v>
      </c>
      <c r="E17" s="82"/>
      <c r="F17" s="84" t="s">
        <v>13</v>
      </c>
      <c r="G17" s="82"/>
      <c r="H17" s="84" t="s">
        <v>25</v>
      </c>
      <c r="I17" s="82"/>
      <c r="J17" s="80">
        <f>J15+1</f>
        <v>20</v>
      </c>
      <c r="K17" s="85" t="s">
        <v>30</v>
      </c>
      <c r="L17" s="82"/>
      <c r="M17" s="83">
        <v>500000000</v>
      </c>
      <c r="N17" s="82"/>
      <c r="O17" s="84" t="s">
        <v>32</v>
      </c>
      <c r="P17" s="82"/>
      <c r="Q17" s="84" t="s">
        <v>43</v>
      </c>
    </row>
    <row r="18" spans="1:17" ht="15.75" customHeight="1" x14ac:dyDescent="0.25">
      <c r="A18" s="80"/>
      <c r="B18" s="85"/>
      <c r="C18" s="82"/>
      <c r="D18" s="83"/>
      <c r="E18" s="82"/>
      <c r="F18" s="84"/>
      <c r="G18" s="82"/>
      <c r="H18" s="84"/>
      <c r="I18" s="82"/>
      <c r="J18" s="80"/>
      <c r="K18" s="85"/>
      <c r="L18" s="82"/>
      <c r="M18" s="83"/>
      <c r="N18" s="82"/>
      <c r="O18" s="84"/>
      <c r="P18" s="82"/>
      <c r="Q18" s="84"/>
    </row>
    <row r="19" spans="1:17" ht="15.75" customHeight="1" x14ac:dyDescent="0.25">
      <c r="A19" s="80">
        <v>3</v>
      </c>
      <c r="B19" s="85" t="s">
        <v>8</v>
      </c>
      <c r="C19" s="82"/>
      <c r="D19" s="83">
        <v>409057943.31999999</v>
      </c>
      <c r="E19" s="82"/>
      <c r="F19" s="84" t="s">
        <v>14</v>
      </c>
      <c r="G19" s="82"/>
      <c r="H19" s="84" t="s">
        <v>24</v>
      </c>
      <c r="I19" s="82"/>
      <c r="J19" s="80">
        <f t="shared" ref="J19" si="0">J17+1</f>
        <v>21</v>
      </c>
      <c r="K19" s="85" t="s">
        <v>30</v>
      </c>
      <c r="L19" s="82"/>
      <c r="M19" s="83">
        <v>1750000000</v>
      </c>
      <c r="N19" s="82"/>
      <c r="O19" s="84" t="s">
        <v>33</v>
      </c>
      <c r="P19" s="82"/>
      <c r="Q19" s="84" t="s">
        <v>44</v>
      </c>
    </row>
    <row r="20" spans="1:17" ht="15.75" customHeight="1" x14ac:dyDescent="0.25">
      <c r="A20" s="80"/>
      <c r="B20" s="85"/>
      <c r="C20" s="82"/>
      <c r="D20" s="83"/>
      <c r="E20" s="82"/>
      <c r="F20" s="84"/>
      <c r="G20" s="82"/>
      <c r="H20" s="84"/>
      <c r="I20" s="82"/>
      <c r="J20" s="80"/>
      <c r="K20" s="85"/>
      <c r="L20" s="82"/>
      <c r="M20" s="83"/>
      <c r="N20" s="82"/>
      <c r="O20" s="84"/>
      <c r="P20" s="82"/>
      <c r="Q20" s="84"/>
    </row>
    <row r="21" spans="1:17" ht="15.75" customHeight="1" x14ac:dyDescent="0.25">
      <c r="A21" s="80">
        <v>4</v>
      </c>
      <c r="B21" s="85" t="s">
        <v>7</v>
      </c>
      <c r="C21" s="82"/>
      <c r="D21" s="83">
        <v>374700000</v>
      </c>
      <c r="E21" s="82"/>
      <c r="F21" s="92" t="s">
        <v>13</v>
      </c>
      <c r="G21" s="82"/>
      <c r="H21" s="84" t="s">
        <v>25</v>
      </c>
      <c r="I21" s="82"/>
      <c r="J21" s="80">
        <f t="shared" ref="J21" si="1">J19+1</f>
        <v>22</v>
      </c>
      <c r="K21" s="85" t="s">
        <v>30</v>
      </c>
      <c r="L21" s="82"/>
      <c r="M21" s="83">
        <v>1920000000</v>
      </c>
      <c r="N21" s="82"/>
      <c r="O21" s="92" t="s">
        <v>34</v>
      </c>
      <c r="P21" s="82"/>
      <c r="Q21" s="84" t="s">
        <v>44</v>
      </c>
    </row>
    <row r="22" spans="1:17" ht="15.75" customHeight="1" x14ac:dyDescent="0.25">
      <c r="A22" s="80"/>
      <c r="B22" s="85"/>
      <c r="C22" s="82"/>
      <c r="D22" s="83"/>
      <c r="E22" s="82"/>
      <c r="F22" s="92"/>
      <c r="G22" s="82"/>
      <c r="H22" s="84"/>
      <c r="I22" s="82"/>
      <c r="J22" s="80"/>
      <c r="K22" s="85"/>
      <c r="L22" s="82"/>
      <c r="M22" s="83"/>
      <c r="N22" s="82"/>
      <c r="O22" s="92"/>
      <c r="P22" s="82"/>
      <c r="Q22" s="84"/>
    </row>
    <row r="23" spans="1:17" ht="15.75" customHeight="1" x14ac:dyDescent="0.25">
      <c r="A23" s="80">
        <v>5</v>
      </c>
      <c r="B23" s="85" t="s">
        <v>7</v>
      </c>
      <c r="C23" s="82"/>
      <c r="D23" s="83">
        <v>153170629</v>
      </c>
      <c r="E23" s="82"/>
      <c r="F23" s="84" t="s">
        <v>15</v>
      </c>
      <c r="G23" s="82"/>
      <c r="H23" s="84" t="s">
        <v>26</v>
      </c>
      <c r="I23" s="82"/>
      <c r="J23" s="80">
        <f t="shared" ref="J23" si="2">J21+1</f>
        <v>23</v>
      </c>
      <c r="K23" s="85" t="s">
        <v>30</v>
      </c>
      <c r="L23" s="82"/>
      <c r="M23" s="83">
        <v>1444885373.0799999</v>
      </c>
      <c r="N23" s="82"/>
      <c r="O23" s="84" t="s">
        <v>35</v>
      </c>
      <c r="P23" s="82"/>
      <c r="Q23" s="84" t="s">
        <v>45</v>
      </c>
    </row>
    <row r="24" spans="1:17" ht="15.75" customHeight="1" x14ac:dyDescent="0.25">
      <c r="A24" s="80"/>
      <c r="B24" s="85"/>
      <c r="C24" s="82"/>
      <c r="D24" s="83"/>
      <c r="E24" s="82"/>
      <c r="F24" s="84"/>
      <c r="G24" s="82"/>
      <c r="H24" s="84"/>
      <c r="I24" s="82"/>
      <c r="J24" s="80"/>
      <c r="K24" s="85"/>
      <c r="L24" s="82"/>
      <c r="M24" s="83"/>
      <c r="N24" s="82"/>
      <c r="O24" s="84"/>
      <c r="P24" s="82"/>
      <c r="Q24" s="84"/>
    </row>
    <row r="25" spans="1:17" ht="15.75" customHeight="1" x14ac:dyDescent="0.25">
      <c r="A25" s="80">
        <v>6</v>
      </c>
      <c r="B25" s="85" t="s">
        <v>9</v>
      </c>
      <c r="C25" s="82"/>
      <c r="D25" s="83">
        <v>2191682494.4400001</v>
      </c>
      <c r="E25" s="82"/>
      <c r="F25" s="84" t="s">
        <v>16</v>
      </c>
      <c r="G25" s="82"/>
      <c r="H25" s="84" t="s">
        <v>27</v>
      </c>
      <c r="I25" s="82"/>
      <c r="J25" s="80">
        <f t="shared" ref="J25" si="3">J23+1</f>
        <v>24</v>
      </c>
      <c r="K25" s="85" t="s">
        <v>30</v>
      </c>
      <c r="L25" s="82"/>
      <c r="M25" s="83">
        <v>1928217853.28</v>
      </c>
      <c r="N25" s="82"/>
      <c r="O25" s="84" t="s">
        <v>36</v>
      </c>
      <c r="P25" s="82"/>
      <c r="Q25" s="84" t="s">
        <v>29</v>
      </c>
    </row>
    <row r="26" spans="1:17" ht="15.75" customHeight="1" x14ac:dyDescent="0.25">
      <c r="A26" s="80"/>
      <c r="B26" s="85"/>
      <c r="C26" s="82"/>
      <c r="D26" s="83"/>
      <c r="E26" s="82"/>
      <c r="F26" s="84"/>
      <c r="G26" s="82"/>
      <c r="H26" s="84"/>
      <c r="I26" s="82"/>
      <c r="J26" s="80"/>
      <c r="K26" s="85"/>
      <c r="L26" s="82"/>
      <c r="M26" s="83"/>
      <c r="N26" s="82"/>
      <c r="O26" s="84"/>
      <c r="P26" s="82"/>
      <c r="Q26" s="84"/>
    </row>
    <row r="27" spans="1:17" ht="15.75" customHeight="1" x14ac:dyDescent="0.25">
      <c r="A27" s="80">
        <v>7</v>
      </c>
      <c r="B27" s="85" t="s">
        <v>7</v>
      </c>
      <c r="C27" s="82"/>
      <c r="D27" s="83">
        <v>249553564</v>
      </c>
      <c r="E27" s="82"/>
      <c r="F27" s="84" t="s">
        <v>17</v>
      </c>
      <c r="G27" s="82"/>
      <c r="H27" s="84" t="s">
        <v>26</v>
      </c>
      <c r="I27" s="82"/>
      <c r="J27" s="80">
        <f t="shared" ref="J27" si="4">J25+1</f>
        <v>25</v>
      </c>
      <c r="K27" s="85" t="s">
        <v>30</v>
      </c>
      <c r="L27" s="82"/>
      <c r="M27" s="83">
        <v>1000000000</v>
      </c>
      <c r="N27" s="82"/>
      <c r="O27" s="84" t="s">
        <v>87</v>
      </c>
      <c r="P27" s="82"/>
      <c r="Q27" s="84" t="s">
        <v>88</v>
      </c>
    </row>
    <row r="28" spans="1:17" ht="15.75" customHeight="1" x14ac:dyDescent="0.25">
      <c r="A28" s="80"/>
      <c r="B28" s="85"/>
      <c r="C28" s="82"/>
      <c r="D28" s="83"/>
      <c r="E28" s="82"/>
      <c r="F28" s="84"/>
      <c r="G28" s="82"/>
      <c r="H28" s="84"/>
      <c r="I28" s="82"/>
      <c r="J28" s="80"/>
      <c r="K28" s="85"/>
      <c r="L28" s="82"/>
      <c r="M28" s="83"/>
      <c r="N28" s="82"/>
      <c r="O28" s="84"/>
      <c r="P28" s="82"/>
      <c r="Q28" s="84"/>
    </row>
    <row r="29" spans="1:17" ht="15.75" customHeight="1" x14ac:dyDescent="0.25">
      <c r="A29" s="80">
        <v>8</v>
      </c>
      <c r="B29" s="85" t="s">
        <v>9</v>
      </c>
      <c r="C29" s="82"/>
      <c r="D29" s="86">
        <v>490326868.06999999</v>
      </c>
      <c r="E29" s="82"/>
      <c r="F29" s="84" t="s">
        <v>16</v>
      </c>
      <c r="G29" s="82"/>
      <c r="H29" s="84" t="s">
        <v>27</v>
      </c>
      <c r="I29" s="82"/>
      <c r="J29" s="80">
        <f t="shared" ref="J29" si="5">J27+1</f>
        <v>26</v>
      </c>
      <c r="K29" s="85" t="s">
        <v>30</v>
      </c>
      <c r="L29" s="82"/>
      <c r="M29" s="83">
        <v>1000000000</v>
      </c>
      <c r="N29" s="82"/>
      <c r="O29" s="84" t="s">
        <v>37</v>
      </c>
      <c r="P29" s="82"/>
      <c r="Q29" s="84" t="s">
        <v>46</v>
      </c>
    </row>
    <row r="30" spans="1:17" ht="15.75" customHeight="1" x14ac:dyDescent="0.25">
      <c r="A30" s="80"/>
      <c r="B30" s="85"/>
      <c r="C30" s="82"/>
      <c r="D30" s="86"/>
      <c r="E30" s="82"/>
      <c r="F30" s="84"/>
      <c r="G30" s="82"/>
      <c r="H30" s="84"/>
      <c r="I30" s="82"/>
      <c r="J30" s="80"/>
      <c r="K30" s="85"/>
      <c r="L30" s="82"/>
      <c r="M30" s="83"/>
      <c r="N30" s="82"/>
      <c r="O30" s="84"/>
      <c r="P30" s="82"/>
      <c r="Q30" s="84"/>
    </row>
    <row r="31" spans="1:17" ht="15" customHeight="1" x14ac:dyDescent="0.25">
      <c r="A31" s="80">
        <v>9</v>
      </c>
      <c r="B31" s="81" t="s">
        <v>7</v>
      </c>
      <c r="C31" s="82"/>
      <c r="D31" s="91">
        <v>949001040.55999994</v>
      </c>
      <c r="E31" s="82"/>
      <c r="F31" s="84" t="s">
        <v>18</v>
      </c>
      <c r="G31" s="82"/>
      <c r="H31" s="84" t="s">
        <v>26</v>
      </c>
      <c r="I31" s="82"/>
      <c r="J31" s="80">
        <f t="shared" ref="J31" si="6">J29+1</f>
        <v>27</v>
      </c>
      <c r="K31" s="85" t="s">
        <v>30</v>
      </c>
      <c r="L31" s="82"/>
      <c r="M31" s="86">
        <v>300000000</v>
      </c>
      <c r="N31" s="82"/>
      <c r="O31" s="84" t="s">
        <v>38</v>
      </c>
      <c r="P31" s="82"/>
      <c r="Q31" s="84" t="s">
        <v>46</v>
      </c>
    </row>
    <row r="32" spans="1:17" ht="15" customHeight="1" x14ac:dyDescent="0.25">
      <c r="A32" s="80"/>
      <c r="B32" s="81"/>
      <c r="C32" s="82"/>
      <c r="D32" s="91"/>
      <c r="E32" s="82"/>
      <c r="F32" s="84"/>
      <c r="G32" s="82"/>
      <c r="H32" s="84"/>
      <c r="I32" s="82"/>
      <c r="J32" s="80"/>
      <c r="K32" s="85"/>
      <c r="L32" s="82"/>
      <c r="M32" s="86"/>
      <c r="N32" s="82"/>
      <c r="O32" s="84"/>
      <c r="P32" s="82"/>
      <c r="Q32" s="84"/>
    </row>
    <row r="33" spans="1:17" ht="15.75" customHeight="1" x14ac:dyDescent="0.25">
      <c r="A33" s="80">
        <v>10</v>
      </c>
      <c r="B33" s="81" t="s">
        <v>10</v>
      </c>
      <c r="C33" s="82"/>
      <c r="D33" s="83">
        <v>100000000</v>
      </c>
      <c r="E33" s="82"/>
      <c r="F33" s="84" t="s">
        <v>19</v>
      </c>
      <c r="G33" s="82"/>
      <c r="H33" s="84" t="s">
        <v>28</v>
      </c>
      <c r="I33" s="82"/>
      <c r="J33" s="80">
        <f t="shared" ref="J33" si="7">J31+1</f>
        <v>28</v>
      </c>
      <c r="K33" s="85" t="s">
        <v>30</v>
      </c>
      <c r="L33" s="82"/>
      <c r="M33" s="91">
        <v>299888355</v>
      </c>
      <c r="N33" s="82"/>
      <c r="O33" s="84" t="s">
        <v>39</v>
      </c>
      <c r="P33" s="82"/>
      <c r="Q33" s="84" t="s">
        <v>47</v>
      </c>
    </row>
    <row r="34" spans="1:17" ht="15.75" customHeight="1" x14ac:dyDescent="0.25">
      <c r="A34" s="80"/>
      <c r="B34" s="81"/>
      <c r="C34" s="82"/>
      <c r="D34" s="83"/>
      <c r="E34" s="82"/>
      <c r="F34" s="84"/>
      <c r="G34" s="82"/>
      <c r="H34" s="84"/>
      <c r="I34" s="82"/>
      <c r="J34" s="80"/>
      <c r="K34" s="85"/>
      <c r="L34" s="82"/>
      <c r="M34" s="91"/>
      <c r="N34" s="82"/>
      <c r="O34" s="84"/>
      <c r="P34" s="82"/>
      <c r="Q34" s="84"/>
    </row>
    <row r="35" spans="1:17" ht="15" customHeight="1" x14ac:dyDescent="0.25">
      <c r="A35" s="80">
        <v>11</v>
      </c>
      <c r="B35" s="81" t="s">
        <v>11</v>
      </c>
      <c r="C35" s="82"/>
      <c r="D35" s="83">
        <v>500000000</v>
      </c>
      <c r="E35" s="82"/>
      <c r="F35" s="84" t="s">
        <v>20</v>
      </c>
      <c r="G35" s="82"/>
      <c r="H35" s="84" t="s">
        <v>26</v>
      </c>
      <c r="I35" s="82"/>
      <c r="J35" s="80">
        <f t="shared" ref="J35:J43" si="8">J33+1</f>
        <v>29</v>
      </c>
      <c r="K35" s="85" t="s">
        <v>30</v>
      </c>
      <c r="L35" s="82"/>
      <c r="M35" s="83">
        <v>223786059</v>
      </c>
      <c r="N35" s="82"/>
      <c r="O35" s="84" t="s">
        <v>40</v>
      </c>
      <c r="P35" s="82"/>
      <c r="Q35" s="84" t="s">
        <v>48</v>
      </c>
    </row>
    <row r="36" spans="1:17" ht="15" customHeight="1" x14ac:dyDescent="0.25">
      <c r="A36" s="80"/>
      <c r="B36" s="81"/>
      <c r="C36" s="82"/>
      <c r="D36" s="83"/>
      <c r="E36" s="82"/>
      <c r="F36" s="84"/>
      <c r="G36" s="82"/>
      <c r="H36" s="84"/>
      <c r="I36" s="82"/>
      <c r="J36" s="80"/>
      <c r="K36" s="85"/>
      <c r="L36" s="82"/>
      <c r="M36" s="83"/>
      <c r="N36" s="82"/>
      <c r="O36" s="84"/>
      <c r="P36" s="82"/>
      <c r="Q36" s="84"/>
    </row>
    <row r="37" spans="1:17" ht="15" customHeight="1" x14ac:dyDescent="0.25">
      <c r="A37" s="80">
        <v>12</v>
      </c>
      <c r="B37" s="81" t="s">
        <v>7</v>
      </c>
      <c r="C37" s="82"/>
      <c r="D37" s="83">
        <v>1400000000</v>
      </c>
      <c r="E37" s="82"/>
      <c r="F37" s="84" t="s">
        <v>21</v>
      </c>
      <c r="G37" s="82"/>
      <c r="H37" s="84" t="s">
        <v>26</v>
      </c>
      <c r="I37" s="82"/>
      <c r="J37" s="80">
        <f t="shared" si="8"/>
        <v>30</v>
      </c>
      <c r="K37" s="85" t="s">
        <v>30</v>
      </c>
      <c r="L37" s="82"/>
      <c r="M37" s="83">
        <v>500379494</v>
      </c>
      <c r="N37" s="82"/>
      <c r="O37" s="84" t="s">
        <v>41</v>
      </c>
      <c r="P37" s="82"/>
      <c r="Q37" s="84" t="s">
        <v>49</v>
      </c>
    </row>
    <row r="38" spans="1:17" ht="15" customHeight="1" x14ac:dyDescent="0.25">
      <c r="A38" s="80"/>
      <c r="B38" s="81"/>
      <c r="C38" s="82"/>
      <c r="D38" s="83"/>
      <c r="E38" s="82"/>
      <c r="F38" s="84"/>
      <c r="G38" s="82"/>
      <c r="H38" s="84"/>
      <c r="I38" s="82"/>
      <c r="J38" s="80"/>
      <c r="K38" s="85"/>
      <c r="L38" s="82"/>
      <c r="M38" s="83"/>
      <c r="N38" s="82"/>
      <c r="O38" s="84"/>
      <c r="P38" s="82"/>
      <c r="Q38" s="84"/>
    </row>
    <row r="39" spans="1:17" ht="15" customHeight="1" x14ac:dyDescent="0.25">
      <c r="A39" s="80">
        <v>13</v>
      </c>
      <c r="B39" s="81" t="s">
        <v>7</v>
      </c>
      <c r="C39" s="82"/>
      <c r="D39" s="83">
        <v>610000000</v>
      </c>
      <c r="E39" s="82"/>
      <c r="F39" s="84" t="s">
        <v>22</v>
      </c>
      <c r="G39" s="82"/>
      <c r="H39" s="84" t="s">
        <v>26</v>
      </c>
      <c r="I39" s="82"/>
      <c r="J39" s="80">
        <f t="shared" si="8"/>
        <v>31</v>
      </c>
      <c r="K39" s="85" t="s">
        <v>30</v>
      </c>
      <c r="L39" s="82"/>
      <c r="M39" s="83">
        <v>86788886</v>
      </c>
      <c r="N39" s="82"/>
      <c r="O39" s="84" t="s">
        <v>86</v>
      </c>
      <c r="P39" s="82"/>
      <c r="Q39" s="84" t="s">
        <v>45</v>
      </c>
    </row>
    <row r="40" spans="1:17" ht="15" customHeight="1" x14ac:dyDescent="0.25">
      <c r="A40" s="80"/>
      <c r="B40" s="81"/>
      <c r="C40" s="82"/>
      <c r="D40" s="83"/>
      <c r="E40" s="82"/>
      <c r="F40" s="84"/>
      <c r="G40" s="82"/>
      <c r="H40" s="84"/>
      <c r="I40" s="82"/>
      <c r="J40" s="80"/>
      <c r="K40" s="85"/>
      <c r="L40" s="82"/>
      <c r="M40" s="83"/>
      <c r="N40" s="82"/>
      <c r="O40" s="84"/>
      <c r="P40" s="82"/>
      <c r="Q40" s="84"/>
    </row>
    <row r="41" spans="1:17" ht="15" customHeight="1" x14ac:dyDescent="0.25">
      <c r="A41" s="80">
        <v>14</v>
      </c>
      <c r="B41" s="81" t="s">
        <v>101</v>
      </c>
      <c r="C41" s="82"/>
      <c r="D41" s="83">
        <v>1355000000</v>
      </c>
      <c r="E41" s="82"/>
      <c r="F41" s="84" t="s">
        <v>23</v>
      </c>
      <c r="G41" s="82"/>
      <c r="H41" s="84" t="s">
        <v>29</v>
      </c>
      <c r="I41" s="82"/>
      <c r="J41" s="80">
        <f t="shared" si="8"/>
        <v>32</v>
      </c>
      <c r="K41" s="85" t="s">
        <v>30</v>
      </c>
      <c r="L41" s="82"/>
      <c r="M41" s="83">
        <v>56998668</v>
      </c>
      <c r="N41" s="82"/>
      <c r="O41" s="84" t="s">
        <v>93</v>
      </c>
      <c r="P41" s="82"/>
      <c r="Q41" s="84" t="s">
        <v>94</v>
      </c>
    </row>
    <row r="42" spans="1:17" ht="15" customHeight="1" x14ac:dyDescent="0.25">
      <c r="A42" s="80"/>
      <c r="B42" s="81"/>
      <c r="C42" s="82"/>
      <c r="D42" s="83"/>
      <c r="E42" s="82"/>
      <c r="F42" s="84"/>
      <c r="G42" s="82"/>
      <c r="H42" s="84"/>
      <c r="I42" s="82"/>
      <c r="J42" s="80"/>
      <c r="K42" s="85"/>
      <c r="L42" s="82"/>
      <c r="M42" s="83"/>
      <c r="N42" s="82"/>
      <c r="O42" s="84"/>
      <c r="P42" s="82"/>
      <c r="Q42" s="84"/>
    </row>
    <row r="43" spans="1:17" ht="15" customHeight="1" x14ac:dyDescent="0.25">
      <c r="A43" s="80">
        <v>15</v>
      </c>
      <c r="B43" s="81" t="s">
        <v>82</v>
      </c>
      <c r="C43" s="82"/>
      <c r="D43" s="83">
        <v>535000000</v>
      </c>
      <c r="E43" s="82"/>
      <c r="F43" s="84" t="s">
        <v>83</v>
      </c>
      <c r="G43" s="82"/>
      <c r="H43" s="84" t="s">
        <v>84</v>
      </c>
      <c r="I43" s="82"/>
      <c r="J43" s="80">
        <f t="shared" si="8"/>
        <v>33</v>
      </c>
      <c r="K43" s="85" t="s">
        <v>30</v>
      </c>
      <c r="L43" s="82"/>
      <c r="M43" s="83">
        <v>420000000</v>
      </c>
      <c r="N43" s="82"/>
      <c r="O43" s="84" t="s">
        <v>95</v>
      </c>
      <c r="P43" s="82"/>
      <c r="Q43" s="84" t="s">
        <v>96</v>
      </c>
    </row>
    <row r="44" spans="1:17" ht="15" customHeight="1" x14ac:dyDescent="0.25">
      <c r="A44" s="80"/>
      <c r="B44" s="81"/>
      <c r="C44" s="82"/>
      <c r="D44" s="83"/>
      <c r="E44" s="82"/>
      <c r="F44" s="84"/>
      <c r="G44" s="82"/>
      <c r="H44" s="84"/>
      <c r="I44" s="82"/>
      <c r="J44" s="80"/>
      <c r="K44" s="85"/>
      <c r="L44" s="82"/>
      <c r="M44" s="83"/>
      <c r="N44" s="82"/>
      <c r="O44" s="84"/>
      <c r="P44" s="82"/>
      <c r="Q44" s="84"/>
    </row>
    <row r="45" spans="1:17" ht="15" customHeight="1" x14ac:dyDescent="0.25">
      <c r="A45" s="80">
        <v>16</v>
      </c>
      <c r="B45" s="81" t="s">
        <v>9</v>
      </c>
      <c r="C45" s="82"/>
      <c r="D45" s="83">
        <v>735000000</v>
      </c>
      <c r="E45" s="82"/>
      <c r="F45" s="84" t="s">
        <v>85</v>
      </c>
      <c r="G45" s="82"/>
      <c r="H45" s="84" t="s">
        <v>98</v>
      </c>
      <c r="I45" s="82"/>
    </row>
    <row r="46" spans="1:17" ht="15" customHeight="1" x14ac:dyDescent="0.25">
      <c r="A46" s="80"/>
      <c r="B46" s="81"/>
      <c r="C46" s="82"/>
      <c r="D46" s="83"/>
      <c r="E46" s="82"/>
      <c r="F46" s="84"/>
      <c r="G46" s="82"/>
      <c r="H46" s="84"/>
      <c r="I46" s="82"/>
    </row>
    <row r="47" spans="1:17" x14ac:dyDescent="0.25">
      <c r="A47" s="80">
        <v>17</v>
      </c>
      <c r="B47" s="81" t="s">
        <v>104</v>
      </c>
      <c r="C47" s="82"/>
      <c r="D47" s="83">
        <v>500000000</v>
      </c>
      <c r="E47" s="82"/>
      <c r="F47" s="84" t="s">
        <v>100</v>
      </c>
      <c r="G47" s="82"/>
      <c r="H47" s="84" t="s">
        <v>99</v>
      </c>
    </row>
    <row r="48" spans="1:17" x14ac:dyDescent="0.25">
      <c r="A48" s="80"/>
      <c r="B48" s="81"/>
      <c r="C48" s="82"/>
      <c r="D48" s="83"/>
      <c r="E48" s="82"/>
      <c r="F48" s="84"/>
      <c r="G48" s="82"/>
      <c r="H48" s="84"/>
    </row>
    <row r="49" spans="1:11" x14ac:dyDescent="0.25">
      <c r="A49" s="80">
        <v>18</v>
      </c>
      <c r="B49" s="81" t="s">
        <v>82</v>
      </c>
      <c r="C49" s="82"/>
      <c r="D49" s="83">
        <v>1312000000</v>
      </c>
      <c r="E49" s="82"/>
      <c r="F49" s="84" t="s">
        <v>102</v>
      </c>
      <c r="G49" s="82"/>
      <c r="H49" s="84" t="s">
        <v>29</v>
      </c>
    </row>
    <row r="50" spans="1:11" x14ac:dyDescent="0.25">
      <c r="A50" s="80"/>
      <c r="B50" s="81"/>
      <c r="C50" s="82"/>
      <c r="D50" s="83"/>
      <c r="E50" s="82"/>
      <c r="F50" s="84"/>
      <c r="G50" s="82"/>
      <c r="H50" s="84"/>
    </row>
    <row r="52" spans="1:11" x14ac:dyDescent="0.25">
      <c r="A52" s="76" t="s">
        <v>103</v>
      </c>
      <c r="B52" s="76"/>
      <c r="C52" s="76"/>
      <c r="D52" s="76"/>
      <c r="E52" s="76"/>
      <c r="F52" s="76"/>
      <c r="G52" s="76"/>
      <c r="H52" s="76"/>
      <c r="I52" s="76"/>
      <c r="J52" s="76"/>
      <c r="K52" s="76"/>
    </row>
    <row r="53" spans="1:11" x14ac:dyDescent="0.25">
      <c r="A53" s="76" t="s">
        <v>105</v>
      </c>
      <c r="B53" s="76"/>
      <c r="C53" s="76"/>
      <c r="D53" s="76"/>
      <c r="E53" s="76"/>
      <c r="F53" s="76"/>
      <c r="G53" s="76"/>
      <c r="H53" s="76"/>
      <c r="I53" s="76"/>
      <c r="J53" s="76"/>
      <c r="K53" s="76"/>
    </row>
  </sheetData>
  <mergeCells count="281">
    <mergeCell ref="L35:L36"/>
    <mergeCell ref="M35:M36"/>
    <mergeCell ref="N35:N36"/>
    <mergeCell ref="O35:O36"/>
    <mergeCell ref="P35:P36"/>
    <mergeCell ref="Q35:Q36"/>
    <mergeCell ref="K33:K34"/>
    <mergeCell ref="L33:L34"/>
    <mergeCell ref="M33:M34"/>
    <mergeCell ref="N33:N34"/>
    <mergeCell ref="O33:O34"/>
    <mergeCell ref="P33:P34"/>
    <mergeCell ref="Q23:Q24"/>
    <mergeCell ref="K25:K26"/>
    <mergeCell ref="L25:L26"/>
    <mergeCell ref="M25:M26"/>
    <mergeCell ref="N25:N26"/>
    <mergeCell ref="O25:O26"/>
    <mergeCell ref="P25:P26"/>
    <mergeCell ref="Q25:Q26"/>
    <mergeCell ref="K23:K24"/>
    <mergeCell ref="L23:L24"/>
    <mergeCell ref="M23:M24"/>
    <mergeCell ref="N23:N24"/>
    <mergeCell ref="O23:O24"/>
    <mergeCell ref="P23:P24"/>
    <mergeCell ref="N21:N22"/>
    <mergeCell ref="O21:O22"/>
    <mergeCell ref="P21:P22"/>
    <mergeCell ref="Q21:Q22"/>
    <mergeCell ref="P17:P18"/>
    <mergeCell ref="Q17:Q18"/>
    <mergeCell ref="K19:K20"/>
    <mergeCell ref="L19:L20"/>
    <mergeCell ref="M19:M20"/>
    <mergeCell ref="N19:N20"/>
    <mergeCell ref="O19:O20"/>
    <mergeCell ref="P19:P20"/>
    <mergeCell ref="Q19:Q20"/>
    <mergeCell ref="N15:N16"/>
    <mergeCell ref="O15:O16"/>
    <mergeCell ref="P15:P16"/>
    <mergeCell ref="Q15:Q16"/>
    <mergeCell ref="K17:K18"/>
    <mergeCell ref="L17:L18"/>
    <mergeCell ref="M17:M18"/>
    <mergeCell ref="N17:N18"/>
    <mergeCell ref="O17:O18"/>
    <mergeCell ref="J11:J14"/>
    <mergeCell ref="K15:K16"/>
    <mergeCell ref="L15:L16"/>
    <mergeCell ref="M15:M16"/>
    <mergeCell ref="I29:I30"/>
    <mergeCell ref="I27:I28"/>
    <mergeCell ref="I25:I26"/>
    <mergeCell ref="I23:I24"/>
    <mergeCell ref="I21:I22"/>
    <mergeCell ref="I19:I20"/>
    <mergeCell ref="K21:K22"/>
    <mergeCell ref="L21:L22"/>
    <mergeCell ref="M21:M22"/>
    <mergeCell ref="J27:J28"/>
    <mergeCell ref="J29:J30"/>
    <mergeCell ref="I17:I18"/>
    <mergeCell ref="I15:I16"/>
    <mergeCell ref="K29:K30"/>
    <mergeCell ref="L29:L30"/>
    <mergeCell ref="M29:M30"/>
    <mergeCell ref="G27:G28"/>
    <mergeCell ref="G25:G26"/>
    <mergeCell ref="G23:G24"/>
    <mergeCell ref="H17:H18"/>
    <mergeCell ref="H15:H16"/>
    <mergeCell ref="H27:H28"/>
    <mergeCell ref="H25:H26"/>
    <mergeCell ref="H23:H24"/>
    <mergeCell ref="H21:H22"/>
    <mergeCell ref="H19:H20"/>
    <mergeCell ref="G21:G22"/>
    <mergeCell ref="G19:G20"/>
    <mergeCell ref="G17:G18"/>
    <mergeCell ref="G15:G16"/>
    <mergeCell ref="F37:F38"/>
    <mergeCell ref="F35:F36"/>
    <mergeCell ref="F33:F34"/>
    <mergeCell ref="F31:F32"/>
    <mergeCell ref="F29:F30"/>
    <mergeCell ref="I35:I36"/>
    <mergeCell ref="I33:I34"/>
    <mergeCell ref="I31:I32"/>
    <mergeCell ref="G33:G34"/>
    <mergeCell ref="G31:G32"/>
    <mergeCell ref="G29:G30"/>
    <mergeCell ref="H29:H30"/>
    <mergeCell ref="G35:G36"/>
    <mergeCell ref="E23:E24"/>
    <mergeCell ref="E25:E26"/>
    <mergeCell ref="E27:E28"/>
    <mergeCell ref="E29:E30"/>
    <mergeCell ref="E31:E32"/>
    <mergeCell ref="E33:E34"/>
    <mergeCell ref="F25:F26"/>
    <mergeCell ref="F23:F24"/>
    <mergeCell ref="E15:E16"/>
    <mergeCell ref="E17:E18"/>
    <mergeCell ref="E19:E20"/>
    <mergeCell ref="E21:E22"/>
    <mergeCell ref="F21:F22"/>
    <mergeCell ref="F19:F20"/>
    <mergeCell ref="F17:F18"/>
    <mergeCell ref="F15:F16"/>
    <mergeCell ref="C39:C40"/>
    <mergeCell ref="C41:C42"/>
    <mergeCell ref="C23:C24"/>
    <mergeCell ref="C25:C26"/>
    <mergeCell ref="C27:C28"/>
    <mergeCell ref="C29:C30"/>
    <mergeCell ref="C31:C32"/>
    <mergeCell ref="C33:C34"/>
    <mergeCell ref="H41:H42"/>
    <mergeCell ref="H39:H40"/>
    <mergeCell ref="H37:H38"/>
    <mergeCell ref="H35:H36"/>
    <mergeCell ref="H33:H34"/>
    <mergeCell ref="H31:H32"/>
    <mergeCell ref="F27:F28"/>
    <mergeCell ref="F41:F42"/>
    <mergeCell ref="F39:F40"/>
    <mergeCell ref="E35:E36"/>
    <mergeCell ref="E37:E38"/>
    <mergeCell ref="E39:E40"/>
    <mergeCell ref="E41:E42"/>
    <mergeCell ref="G41:G42"/>
    <mergeCell ref="G39:G40"/>
    <mergeCell ref="G37:G38"/>
    <mergeCell ref="D37:D38"/>
    <mergeCell ref="D35:D36"/>
    <mergeCell ref="D33:D34"/>
    <mergeCell ref="D31:D32"/>
    <mergeCell ref="A39:A40"/>
    <mergeCell ref="A41:A42"/>
    <mergeCell ref="B21:B22"/>
    <mergeCell ref="B23:B24"/>
    <mergeCell ref="B25:B26"/>
    <mergeCell ref="B27:B28"/>
    <mergeCell ref="B29:B30"/>
    <mergeCell ref="B31:B32"/>
    <mergeCell ref="B33:B34"/>
    <mergeCell ref="B35:B36"/>
    <mergeCell ref="A27:A28"/>
    <mergeCell ref="A29:A30"/>
    <mergeCell ref="A31:A32"/>
    <mergeCell ref="A33:A34"/>
    <mergeCell ref="A35:A36"/>
    <mergeCell ref="A37:A38"/>
    <mergeCell ref="B37:B38"/>
    <mergeCell ref="B39:B40"/>
    <mergeCell ref="C35:C36"/>
    <mergeCell ref="C37:C38"/>
    <mergeCell ref="B41:B42"/>
    <mergeCell ref="J31:J32"/>
    <mergeCell ref="J33:J34"/>
    <mergeCell ref="J35:J36"/>
    <mergeCell ref="J15:J16"/>
    <mergeCell ref="J17:J18"/>
    <mergeCell ref="J19:J20"/>
    <mergeCell ref="J21:J22"/>
    <mergeCell ref="J23:J24"/>
    <mergeCell ref="J25:J26"/>
    <mergeCell ref="D17:D18"/>
    <mergeCell ref="D15:D16"/>
    <mergeCell ref="C15:C16"/>
    <mergeCell ref="C17:C18"/>
    <mergeCell ref="C19:C20"/>
    <mergeCell ref="C21:C22"/>
    <mergeCell ref="D29:D30"/>
    <mergeCell ref="D27:D28"/>
    <mergeCell ref="D25:D26"/>
    <mergeCell ref="D23:D24"/>
    <mergeCell ref="D21:D22"/>
    <mergeCell ref="D19:D20"/>
    <mergeCell ref="D41:D42"/>
    <mergeCell ref="D39:D40"/>
    <mergeCell ref="A15:A16"/>
    <mergeCell ref="A17:A18"/>
    <mergeCell ref="A19:A20"/>
    <mergeCell ref="A21:A22"/>
    <mergeCell ref="A23:A24"/>
    <mergeCell ref="A25:A26"/>
    <mergeCell ref="B15:B16"/>
    <mergeCell ref="B17:B18"/>
    <mergeCell ref="B19:B20"/>
    <mergeCell ref="A43:A44"/>
    <mergeCell ref="A45:A46"/>
    <mergeCell ref="B43:B44"/>
    <mergeCell ref="B45:B46"/>
    <mergeCell ref="C43:C44"/>
    <mergeCell ref="C45:C46"/>
    <mergeCell ref="D43:D44"/>
    <mergeCell ref="D45:D46"/>
    <mergeCell ref="F43:F44"/>
    <mergeCell ref="F45:F46"/>
    <mergeCell ref="E43:E44"/>
    <mergeCell ref="E45:E46"/>
    <mergeCell ref="G43:G44"/>
    <mergeCell ref="G45:G46"/>
    <mergeCell ref="J37:J38"/>
    <mergeCell ref="J39:J40"/>
    <mergeCell ref="K39:K40"/>
    <mergeCell ref="K41:K42"/>
    <mergeCell ref="I41:I42"/>
    <mergeCell ref="I39:I40"/>
    <mergeCell ref="I37:I38"/>
    <mergeCell ref="J41:J42"/>
    <mergeCell ref="J43:J44"/>
    <mergeCell ref="K43:K44"/>
    <mergeCell ref="K37:K38"/>
    <mergeCell ref="P41:P42"/>
    <mergeCell ref="Q29:Q30"/>
    <mergeCell ref="K31:K32"/>
    <mergeCell ref="L31:L32"/>
    <mergeCell ref="M31:M32"/>
    <mergeCell ref="N31:N32"/>
    <mergeCell ref="H43:H44"/>
    <mergeCell ref="H45:H46"/>
    <mergeCell ref="I43:I44"/>
    <mergeCell ref="I45:I46"/>
    <mergeCell ref="O31:O32"/>
    <mergeCell ref="P31:P32"/>
    <mergeCell ref="Q31:Q32"/>
    <mergeCell ref="N29:N30"/>
    <mergeCell ref="O29:O30"/>
    <mergeCell ref="P29:P30"/>
    <mergeCell ref="Q37:Q38"/>
    <mergeCell ref="L37:L38"/>
    <mergeCell ref="M37:M38"/>
    <mergeCell ref="N37:N38"/>
    <mergeCell ref="O37:O38"/>
    <mergeCell ref="P37:P38"/>
    <mergeCell ref="Q33:Q34"/>
    <mergeCell ref="K35:K36"/>
    <mergeCell ref="L43:L44"/>
    <mergeCell ref="M43:M44"/>
    <mergeCell ref="O43:O44"/>
    <mergeCell ref="Q43:Q44"/>
    <mergeCell ref="N43:N44"/>
    <mergeCell ref="P43:P44"/>
    <mergeCell ref="Q39:Q40"/>
    <mergeCell ref="Q41:Q42"/>
    <mergeCell ref="K27:K28"/>
    <mergeCell ref="L27:L28"/>
    <mergeCell ref="M27:M28"/>
    <mergeCell ref="O27:O28"/>
    <mergeCell ref="P27:P28"/>
    <mergeCell ref="Q27:Q28"/>
    <mergeCell ref="N27:N28"/>
    <mergeCell ref="L39:L40"/>
    <mergeCell ref="L41:L42"/>
    <mergeCell ref="M39:M40"/>
    <mergeCell ref="M41:M42"/>
    <mergeCell ref="N39:N40"/>
    <mergeCell ref="N41:N42"/>
    <mergeCell ref="O39:O40"/>
    <mergeCell ref="O41:O42"/>
    <mergeCell ref="P39:P40"/>
    <mergeCell ref="A47:A48"/>
    <mergeCell ref="B47:B48"/>
    <mergeCell ref="C47:C48"/>
    <mergeCell ref="D47:D48"/>
    <mergeCell ref="E47:E48"/>
    <mergeCell ref="F47:F48"/>
    <mergeCell ref="G47:G48"/>
    <mergeCell ref="H47:H48"/>
    <mergeCell ref="A49:A50"/>
    <mergeCell ref="B49:B50"/>
    <mergeCell ref="C49:C50"/>
    <mergeCell ref="D49:D50"/>
    <mergeCell ref="E49:E50"/>
    <mergeCell ref="F49:F50"/>
    <mergeCell ref="G49:G50"/>
    <mergeCell ref="H49:H50"/>
  </mergeCells>
  <pageMargins left="0.7" right="0.7" top="0.75" bottom="0.75" header="0.3" footer="0.3"/>
  <pageSetup orientation="portrait" verticalDpi="0" r:id="rId1"/>
  <ignoredErrors>
    <ignoredError sqref="O41" twoDigitTextYea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M60"/>
  <sheetViews>
    <sheetView zoomScaleNormal="100" workbookViewId="0">
      <selection activeCell="F15" sqref="F15:F16"/>
    </sheetView>
  </sheetViews>
  <sheetFormatPr baseColWidth="10" defaultRowHeight="15" x14ac:dyDescent="0.25"/>
  <cols>
    <col min="1" max="1" width="4" customWidth="1"/>
    <col min="2" max="2" width="21.42578125" customWidth="1"/>
    <col min="3" max="3" width="2" customWidth="1"/>
    <col min="4" max="4" width="17.5703125" customWidth="1"/>
    <col min="5" max="5" width="1.42578125" customWidth="1"/>
    <col min="6" max="6" width="20.7109375" customWidth="1"/>
    <col min="7" max="7" width="3.140625" customWidth="1"/>
    <col min="8" max="8" width="22.140625" customWidth="1"/>
    <col min="9" max="9" width="3" customWidth="1"/>
    <col min="10" max="10" width="16.85546875" customWidth="1"/>
    <col min="11" max="11" width="1.7109375" customWidth="1"/>
    <col min="12" max="12" width="20.85546875" customWidth="1"/>
  </cols>
  <sheetData>
    <row r="11" spans="1:13" ht="30" x14ac:dyDescent="0.25">
      <c r="A11" s="1"/>
      <c r="B11" s="2" t="s">
        <v>1</v>
      </c>
      <c r="C11" s="2"/>
      <c r="D11" s="2" t="s">
        <v>0</v>
      </c>
      <c r="E11" s="2"/>
      <c r="F11" s="2" t="s">
        <v>50</v>
      </c>
      <c r="G11" s="96"/>
      <c r="H11" s="2" t="s">
        <v>1</v>
      </c>
      <c r="I11" s="2"/>
      <c r="J11" s="2" t="s">
        <v>0</v>
      </c>
      <c r="K11" s="2"/>
      <c r="L11" s="2" t="s">
        <v>51</v>
      </c>
      <c r="M11" s="4"/>
    </row>
    <row r="12" spans="1:13" x14ac:dyDescent="0.25">
      <c r="A12" s="1"/>
      <c r="B12" s="3"/>
      <c r="C12" s="3"/>
      <c r="D12" s="3"/>
      <c r="E12" s="3"/>
      <c r="F12" s="3"/>
      <c r="G12" s="96"/>
      <c r="H12" s="3"/>
      <c r="I12" s="3"/>
      <c r="J12" s="3"/>
      <c r="K12" s="3"/>
      <c r="L12" s="3"/>
      <c r="M12" s="5"/>
    </row>
    <row r="13" spans="1:13" ht="18" x14ac:dyDescent="0.25">
      <c r="A13" s="6"/>
      <c r="B13" s="6"/>
      <c r="C13" s="6"/>
      <c r="D13" s="7" t="s">
        <v>4</v>
      </c>
      <c r="E13" s="6"/>
      <c r="F13" s="6"/>
      <c r="G13" s="96"/>
      <c r="H13" s="6"/>
      <c r="I13" s="6"/>
      <c r="J13" s="7" t="s">
        <v>5</v>
      </c>
      <c r="K13" s="6"/>
      <c r="L13" s="6"/>
      <c r="M13" s="8"/>
    </row>
    <row r="14" spans="1:13" x14ac:dyDescent="0.25">
      <c r="A14" s="6"/>
      <c r="B14" s="9"/>
      <c r="C14" s="9"/>
      <c r="D14" s="9"/>
      <c r="E14" s="9"/>
      <c r="F14" s="9"/>
      <c r="G14" s="97"/>
      <c r="H14" s="9"/>
      <c r="I14" s="9"/>
      <c r="J14" s="9"/>
      <c r="K14" s="9"/>
      <c r="L14" s="9"/>
      <c r="M14" s="8"/>
    </row>
    <row r="15" spans="1:13" ht="15.75" customHeight="1" x14ac:dyDescent="0.25">
      <c r="A15" s="80">
        <v>1</v>
      </c>
      <c r="B15" s="87" t="s">
        <v>6</v>
      </c>
      <c r="C15" s="90"/>
      <c r="D15" s="89">
        <v>665000000</v>
      </c>
      <c r="E15" s="100"/>
      <c r="F15" s="101">
        <f>[1]SEPTIEMBRE!$G$43</f>
        <v>422572204.49000001</v>
      </c>
      <c r="G15" s="80">
        <f>A49+1</f>
        <v>19</v>
      </c>
      <c r="H15" s="87" t="s">
        <v>30</v>
      </c>
      <c r="I15" s="90"/>
      <c r="J15" s="89">
        <v>389179937</v>
      </c>
      <c r="K15" s="90"/>
      <c r="L15" s="101">
        <f>[1]SEPTIEMBRE!$G$64</f>
        <v>256646340.68000001</v>
      </c>
    </row>
    <row r="16" spans="1:13" ht="15.75" customHeight="1" x14ac:dyDescent="0.25">
      <c r="A16" s="80"/>
      <c r="B16" s="88"/>
      <c r="C16" s="82"/>
      <c r="D16" s="83"/>
      <c r="E16" s="98"/>
      <c r="F16" s="99"/>
      <c r="G16" s="80"/>
      <c r="H16" s="88"/>
      <c r="I16" s="82"/>
      <c r="J16" s="83"/>
      <c r="K16" s="82"/>
      <c r="L16" s="99"/>
    </row>
    <row r="17" spans="1:12" ht="15.75" customHeight="1" x14ac:dyDescent="0.25">
      <c r="A17" s="80">
        <f>A15+1</f>
        <v>2</v>
      </c>
      <c r="B17" s="85" t="s">
        <v>7</v>
      </c>
      <c r="C17" s="82"/>
      <c r="D17" s="83">
        <v>632300000</v>
      </c>
      <c r="E17" s="98"/>
      <c r="F17" s="99">
        <f>[1]SEPTIEMBRE!$G$44</f>
        <v>443119332.31999999</v>
      </c>
      <c r="G17" s="80">
        <f>G15+1</f>
        <v>20</v>
      </c>
      <c r="H17" s="85" t="s">
        <v>30</v>
      </c>
      <c r="I17" s="82"/>
      <c r="J17" s="83">
        <v>500000000</v>
      </c>
      <c r="K17" s="82"/>
      <c r="L17" s="99">
        <f>[1]SEPTIEMBRE!$G$65</f>
        <v>209532124.94</v>
      </c>
    </row>
    <row r="18" spans="1:12" ht="15.75" customHeight="1" x14ac:dyDescent="0.25">
      <c r="A18" s="80"/>
      <c r="B18" s="85"/>
      <c r="C18" s="82"/>
      <c r="D18" s="83"/>
      <c r="E18" s="98"/>
      <c r="F18" s="99"/>
      <c r="G18" s="80"/>
      <c r="H18" s="85"/>
      <c r="I18" s="82"/>
      <c r="J18" s="83"/>
      <c r="K18" s="82"/>
      <c r="L18" s="99"/>
    </row>
    <row r="19" spans="1:12" ht="15.75" customHeight="1" x14ac:dyDescent="0.25">
      <c r="A19" s="80">
        <f t="shared" ref="A19" si="0">A17+1</f>
        <v>3</v>
      </c>
      <c r="B19" s="85" t="s">
        <v>8</v>
      </c>
      <c r="C19" s="82"/>
      <c r="D19" s="83">
        <v>409057943.31999999</v>
      </c>
      <c r="E19" s="98"/>
      <c r="F19" s="102">
        <f>[1]SEPTIEMBRE!$G$45</f>
        <v>266035722.05000001</v>
      </c>
      <c r="G19" s="80">
        <f>G17+1</f>
        <v>21</v>
      </c>
      <c r="H19" s="85" t="s">
        <v>30</v>
      </c>
      <c r="I19" s="82"/>
      <c r="J19" s="83">
        <v>1750000000</v>
      </c>
      <c r="K19" s="82"/>
      <c r="L19" s="99">
        <f>[1]SEPTIEMBRE!$G$66</f>
        <v>863508952.0200001</v>
      </c>
    </row>
    <row r="20" spans="1:12" ht="15.75" customHeight="1" x14ac:dyDescent="0.25">
      <c r="A20" s="80"/>
      <c r="B20" s="85"/>
      <c r="C20" s="82"/>
      <c r="D20" s="83"/>
      <c r="E20" s="98"/>
      <c r="F20" s="102"/>
      <c r="G20" s="80"/>
      <c r="H20" s="85"/>
      <c r="I20" s="82"/>
      <c r="J20" s="83"/>
      <c r="K20" s="82"/>
      <c r="L20" s="99"/>
    </row>
    <row r="21" spans="1:12" ht="15.75" customHeight="1" x14ac:dyDescent="0.25">
      <c r="A21" s="80">
        <f t="shared" ref="A21" si="1">A19+1</f>
        <v>4</v>
      </c>
      <c r="B21" s="85" t="s">
        <v>7</v>
      </c>
      <c r="C21" s="82"/>
      <c r="D21" s="83">
        <v>374700000</v>
      </c>
      <c r="E21" s="98"/>
      <c r="F21" s="99">
        <f>[1]SEPTIEMBRE!$G$46</f>
        <v>251207995.69999999</v>
      </c>
      <c r="G21" s="80">
        <f>G19+1</f>
        <v>22</v>
      </c>
      <c r="H21" s="85" t="s">
        <v>30</v>
      </c>
      <c r="I21" s="82"/>
      <c r="J21" s="83">
        <v>1920000000</v>
      </c>
      <c r="K21" s="82"/>
      <c r="L21" s="99">
        <f>[1]SEPTIEMBRE!$G$67</f>
        <v>1134876963.1700001</v>
      </c>
    </row>
    <row r="22" spans="1:12" ht="15.75" customHeight="1" x14ac:dyDescent="0.25">
      <c r="A22" s="80"/>
      <c r="B22" s="85"/>
      <c r="C22" s="82"/>
      <c r="D22" s="83"/>
      <c r="E22" s="98"/>
      <c r="F22" s="99"/>
      <c r="G22" s="80"/>
      <c r="H22" s="85"/>
      <c r="I22" s="82"/>
      <c r="J22" s="83"/>
      <c r="K22" s="82"/>
      <c r="L22" s="99"/>
    </row>
    <row r="23" spans="1:12" ht="15.75" customHeight="1" x14ac:dyDescent="0.25">
      <c r="A23" s="80">
        <f t="shared" ref="A23" si="2">A21+1</f>
        <v>5</v>
      </c>
      <c r="B23" s="85" t="s">
        <v>7</v>
      </c>
      <c r="C23" s="82"/>
      <c r="D23" s="83">
        <v>153170629</v>
      </c>
      <c r="E23" s="98"/>
      <c r="F23" s="99">
        <f>[1]SEPTIEMBRE!$G$47</f>
        <v>138368783.52000001</v>
      </c>
      <c r="G23" s="80">
        <f>G21+1</f>
        <v>23</v>
      </c>
      <c r="H23" s="85" t="s">
        <v>30</v>
      </c>
      <c r="I23" s="82"/>
      <c r="J23" s="83">
        <v>1444885373.0799999</v>
      </c>
      <c r="K23" s="82"/>
      <c r="L23" s="99">
        <f>[1]SEPTIEMBRE!$G$68</f>
        <v>1357485322.01</v>
      </c>
    </row>
    <row r="24" spans="1:12" ht="15.75" customHeight="1" x14ac:dyDescent="0.25">
      <c r="A24" s="80"/>
      <c r="B24" s="85"/>
      <c r="C24" s="82"/>
      <c r="D24" s="83"/>
      <c r="E24" s="98"/>
      <c r="F24" s="99"/>
      <c r="G24" s="80"/>
      <c r="H24" s="85"/>
      <c r="I24" s="82"/>
      <c r="J24" s="83"/>
      <c r="K24" s="82"/>
      <c r="L24" s="99"/>
    </row>
    <row r="25" spans="1:12" ht="15.75" customHeight="1" x14ac:dyDescent="0.25">
      <c r="A25" s="80">
        <f t="shared" ref="A25" si="3">A23+1</f>
        <v>6</v>
      </c>
      <c r="B25" s="85" t="s">
        <v>9</v>
      </c>
      <c r="C25" s="82"/>
      <c r="D25" s="83">
        <v>2191682494.4400001</v>
      </c>
      <c r="E25" s="98"/>
      <c r="F25" s="99">
        <f>[1]SEPTIEMBRE!$G$48</f>
        <v>2095693322.3099999</v>
      </c>
      <c r="G25" s="80">
        <f>G23+1</f>
        <v>24</v>
      </c>
      <c r="H25" s="85" t="s">
        <v>30</v>
      </c>
      <c r="I25" s="82"/>
      <c r="J25" s="83">
        <v>1928217853.28</v>
      </c>
      <c r="K25" s="82"/>
      <c r="L25" s="99">
        <f>[1]SEPTIEMBRE!$G$69</f>
        <v>1862447835.53</v>
      </c>
    </row>
    <row r="26" spans="1:12" ht="15.75" customHeight="1" x14ac:dyDescent="0.25">
      <c r="A26" s="80"/>
      <c r="B26" s="85"/>
      <c r="C26" s="82"/>
      <c r="D26" s="83"/>
      <c r="E26" s="98"/>
      <c r="F26" s="99"/>
      <c r="G26" s="80"/>
      <c r="H26" s="85"/>
      <c r="I26" s="82"/>
      <c r="J26" s="83"/>
      <c r="K26" s="82"/>
      <c r="L26" s="99"/>
    </row>
    <row r="27" spans="1:12" ht="15.75" customHeight="1" x14ac:dyDescent="0.25">
      <c r="A27" s="80">
        <f t="shared" ref="A27" si="4">A25+1</f>
        <v>7</v>
      </c>
      <c r="B27" s="85" t="s">
        <v>7</v>
      </c>
      <c r="C27" s="82"/>
      <c r="D27" s="83">
        <v>249553564</v>
      </c>
      <c r="E27" s="98"/>
      <c r="F27" s="99">
        <f>[1]SEPTIEMBRE!$G$49</f>
        <v>212441958.47999999</v>
      </c>
      <c r="G27" s="80">
        <f>G25+1</f>
        <v>25</v>
      </c>
      <c r="H27" s="85" t="s">
        <v>30</v>
      </c>
      <c r="I27" s="82"/>
      <c r="J27" s="83">
        <v>1000000000</v>
      </c>
      <c r="K27" s="82"/>
      <c r="L27" s="99">
        <f>[1]SEPTIEMBRE!$G$70</f>
        <v>872295064.85000002</v>
      </c>
    </row>
    <row r="28" spans="1:12" ht="15.75" customHeight="1" x14ac:dyDescent="0.25">
      <c r="A28" s="80"/>
      <c r="B28" s="85"/>
      <c r="C28" s="82"/>
      <c r="D28" s="83"/>
      <c r="E28" s="98"/>
      <c r="F28" s="99"/>
      <c r="G28" s="80"/>
      <c r="H28" s="85"/>
      <c r="I28" s="82"/>
      <c r="J28" s="83"/>
      <c r="K28" s="82"/>
      <c r="L28" s="99"/>
    </row>
    <row r="29" spans="1:12" ht="15.75" customHeight="1" x14ac:dyDescent="0.25">
      <c r="A29" s="80">
        <f t="shared" ref="A29" si="5">A27+1</f>
        <v>8</v>
      </c>
      <c r="B29" s="85" t="s">
        <v>9</v>
      </c>
      <c r="C29" s="82"/>
      <c r="D29" s="86">
        <v>490326868.06999999</v>
      </c>
      <c r="E29" s="98"/>
      <c r="F29" s="99">
        <f>[1]SEPTIEMBRE!$G$50</f>
        <v>468981951.85000002</v>
      </c>
      <c r="G29" s="80">
        <f>G27+1</f>
        <v>26</v>
      </c>
      <c r="H29" s="85" t="s">
        <v>30</v>
      </c>
      <c r="I29" s="82"/>
      <c r="J29" s="83">
        <v>1000000000</v>
      </c>
      <c r="K29" s="82"/>
      <c r="L29" s="99">
        <f>[1]SEPTIEMBRE!$G$78</f>
        <v>995600150</v>
      </c>
    </row>
    <row r="30" spans="1:12" ht="15.75" customHeight="1" x14ac:dyDescent="0.25">
      <c r="A30" s="80"/>
      <c r="B30" s="85"/>
      <c r="C30" s="82"/>
      <c r="D30" s="86"/>
      <c r="E30" s="98"/>
      <c r="F30" s="99"/>
      <c r="G30" s="80"/>
      <c r="H30" s="85"/>
      <c r="I30" s="82"/>
      <c r="J30" s="83"/>
      <c r="K30" s="82"/>
      <c r="L30" s="99"/>
    </row>
    <row r="31" spans="1:12" ht="15" customHeight="1" x14ac:dyDescent="0.25">
      <c r="A31" s="80">
        <f t="shared" ref="A31" si="6">A29+1</f>
        <v>9</v>
      </c>
      <c r="B31" s="81" t="s">
        <v>7</v>
      </c>
      <c r="C31" s="82"/>
      <c r="D31" s="91">
        <v>949001040.55999994</v>
      </c>
      <c r="E31" s="98"/>
      <c r="F31" s="99">
        <f>[1]SEPTIEMBRE!$G$51</f>
        <v>863607196.85000002</v>
      </c>
      <c r="G31" s="80">
        <f>G29+1</f>
        <v>27</v>
      </c>
      <c r="H31" s="85" t="s">
        <v>30</v>
      </c>
      <c r="I31" s="82"/>
      <c r="J31" s="86">
        <v>300000000</v>
      </c>
      <c r="K31" s="82"/>
      <c r="L31" s="99">
        <f>[1]SEPTIEMBRE!$G$79</f>
        <v>300000000</v>
      </c>
    </row>
    <row r="32" spans="1:12" ht="15" customHeight="1" x14ac:dyDescent="0.25">
      <c r="A32" s="80"/>
      <c r="B32" s="81"/>
      <c r="C32" s="82"/>
      <c r="D32" s="91"/>
      <c r="E32" s="98"/>
      <c r="F32" s="99"/>
      <c r="G32" s="80"/>
      <c r="H32" s="85"/>
      <c r="I32" s="82"/>
      <c r="J32" s="86"/>
      <c r="K32" s="82"/>
      <c r="L32" s="99"/>
    </row>
    <row r="33" spans="1:13" ht="15.75" customHeight="1" x14ac:dyDescent="0.25">
      <c r="A33" s="80">
        <f t="shared" ref="A33" si="7">A31+1</f>
        <v>10</v>
      </c>
      <c r="B33" s="81" t="s">
        <v>10</v>
      </c>
      <c r="C33" s="82"/>
      <c r="D33" s="83">
        <v>100000000</v>
      </c>
      <c r="E33" s="98"/>
      <c r="F33" s="99">
        <f>[1]SEPTIEMBRE!$G$52</f>
        <v>25000000.735926099</v>
      </c>
      <c r="G33" s="80">
        <f>G31+1</f>
        <v>28</v>
      </c>
      <c r="H33" s="85" t="s">
        <v>30</v>
      </c>
      <c r="I33" s="82"/>
      <c r="J33" s="91">
        <v>299888355</v>
      </c>
      <c r="K33" s="82"/>
      <c r="L33" s="99">
        <f>[1]SEPTIEMBRE!$G$80</f>
        <v>299888355</v>
      </c>
    </row>
    <row r="34" spans="1:13" ht="15.75" customHeight="1" x14ac:dyDescent="0.25">
      <c r="A34" s="80"/>
      <c r="B34" s="81"/>
      <c r="C34" s="82"/>
      <c r="D34" s="83"/>
      <c r="E34" s="98"/>
      <c r="F34" s="99"/>
      <c r="G34" s="80"/>
      <c r="H34" s="85"/>
      <c r="I34" s="82"/>
      <c r="J34" s="91"/>
      <c r="K34" s="82"/>
      <c r="L34" s="99"/>
    </row>
    <row r="35" spans="1:13" ht="15" customHeight="1" x14ac:dyDescent="0.25">
      <c r="A35" s="80">
        <f t="shared" ref="A35" si="8">A33+1</f>
        <v>11</v>
      </c>
      <c r="B35" s="81" t="s">
        <v>11</v>
      </c>
      <c r="C35" s="82"/>
      <c r="D35" s="83">
        <v>500000000</v>
      </c>
      <c r="E35" s="98"/>
      <c r="F35" s="99">
        <f>[1]SEPTIEMBRE!$G$53</f>
        <v>468766399.05000001</v>
      </c>
      <c r="G35" s="80">
        <f>G33+1</f>
        <v>29</v>
      </c>
      <c r="H35" s="85" t="s">
        <v>30</v>
      </c>
      <c r="I35" s="82"/>
      <c r="J35" s="83">
        <v>223786059</v>
      </c>
      <c r="K35" s="82"/>
      <c r="L35" s="99">
        <f>[1]SEPTIEMBRE!$G$81</f>
        <v>211994864</v>
      </c>
    </row>
    <row r="36" spans="1:13" ht="15" customHeight="1" x14ac:dyDescent="0.25">
      <c r="A36" s="80"/>
      <c r="B36" s="81"/>
      <c r="C36" s="82"/>
      <c r="D36" s="83"/>
      <c r="E36" s="98"/>
      <c r="F36" s="99"/>
      <c r="G36" s="80"/>
      <c r="H36" s="85"/>
      <c r="I36" s="82"/>
      <c r="J36" s="83"/>
      <c r="K36" s="82"/>
      <c r="L36" s="99"/>
    </row>
    <row r="37" spans="1:13" ht="15" customHeight="1" x14ac:dyDescent="0.25">
      <c r="A37" s="80">
        <f t="shared" ref="A37" si="9">A35+1</f>
        <v>12</v>
      </c>
      <c r="B37" s="81" t="s">
        <v>7</v>
      </c>
      <c r="C37" s="82"/>
      <c r="D37" s="83">
        <v>1400000000</v>
      </c>
      <c r="E37" s="98"/>
      <c r="F37" s="99">
        <f>[1]SEPTIEMBRE!$G$54</f>
        <v>1350631799.1300001</v>
      </c>
      <c r="G37" s="80">
        <f>G35+1</f>
        <v>30</v>
      </c>
      <c r="H37" s="85" t="s">
        <v>30</v>
      </c>
      <c r="I37" s="82"/>
      <c r="J37" s="83">
        <v>500379494</v>
      </c>
      <c r="K37" s="82"/>
      <c r="L37" s="99">
        <f>[1]SEPTIEMBRE!$G$82</f>
        <v>500379494</v>
      </c>
    </row>
    <row r="38" spans="1:13" ht="15" customHeight="1" x14ac:dyDescent="0.25">
      <c r="A38" s="80"/>
      <c r="B38" s="81"/>
      <c r="C38" s="82"/>
      <c r="D38" s="83"/>
      <c r="E38" s="98"/>
      <c r="F38" s="99"/>
      <c r="G38" s="80"/>
      <c r="H38" s="85"/>
      <c r="I38" s="82"/>
      <c r="J38" s="83"/>
      <c r="K38" s="82"/>
      <c r="L38" s="99"/>
    </row>
    <row r="39" spans="1:13" ht="15" customHeight="1" x14ac:dyDescent="0.25">
      <c r="A39" s="80">
        <f t="shared" ref="A39" si="10">A37+1</f>
        <v>13</v>
      </c>
      <c r="B39" s="81" t="s">
        <v>7</v>
      </c>
      <c r="C39" s="82"/>
      <c r="D39" s="83">
        <v>610000000</v>
      </c>
      <c r="E39" s="98"/>
      <c r="F39" s="99">
        <f>[1]SEPTIEMBRE!$G$55</f>
        <v>604434847.75</v>
      </c>
      <c r="G39" s="80">
        <f>G37+1</f>
        <v>31</v>
      </c>
      <c r="H39" s="85" t="s">
        <v>30</v>
      </c>
      <c r="I39" s="82"/>
      <c r="J39" s="83">
        <v>86788886</v>
      </c>
      <c r="K39" s="82"/>
      <c r="L39" s="99">
        <f>[1]SEPTIEMBRE!$G$83</f>
        <v>86788886</v>
      </c>
    </row>
    <row r="40" spans="1:13" ht="15" customHeight="1" x14ac:dyDescent="0.25">
      <c r="A40" s="80"/>
      <c r="B40" s="81"/>
      <c r="C40" s="82"/>
      <c r="D40" s="83"/>
      <c r="E40" s="98"/>
      <c r="F40" s="99"/>
      <c r="G40" s="80"/>
      <c r="H40" s="85"/>
      <c r="I40" s="82"/>
      <c r="J40" s="83"/>
      <c r="K40" s="82"/>
      <c r="L40" s="99"/>
    </row>
    <row r="41" spans="1:13" ht="15" customHeight="1" x14ac:dyDescent="0.25">
      <c r="A41" s="80">
        <f t="shared" ref="A41" si="11">A39+1</f>
        <v>14</v>
      </c>
      <c r="B41" s="81" t="s">
        <v>101</v>
      </c>
      <c r="C41" s="82"/>
      <c r="D41" s="83">
        <v>1355000000</v>
      </c>
      <c r="E41" s="98"/>
      <c r="F41" s="99">
        <v>0</v>
      </c>
      <c r="G41" s="80">
        <f>G39+1</f>
        <v>32</v>
      </c>
      <c r="H41" s="85" t="s">
        <v>30</v>
      </c>
      <c r="I41" s="82"/>
      <c r="J41" s="83">
        <v>56998668</v>
      </c>
      <c r="K41" s="82"/>
      <c r="L41" s="102">
        <f>[1]SEPTIEMBRE!$G$84</f>
        <v>56000000</v>
      </c>
      <c r="M41" s="24"/>
    </row>
    <row r="42" spans="1:13" ht="15" customHeight="1" x14ac:dyDescent="0.25">
      <c r="A42" s="80"/>
      <c r="B42" s="81"/>
      <c r="C42" s="82"/>
      <c r="D42" s="83"/>
      <c r="E42" s="98"/>
      <c r="F42" s="99"/>
      <c r="G42" s="80"/>
      <c r="H42" s="85"/>
      <c r="I42" s="82"/>
      <c r="J42" s="83"/>
      <c r="K42" s="82"/>
      <c r="L42" s="102"/>
    </row>
    <row r="43" spans="1:13" ht="15" customHeight="1" x14ac:dyDescent="0.25">
      <c r="A43" s="80">
        <f t="shared" ref="A43" si="12">A41+1</f>
        <v>15</v>
      </c>
      <c r="B43" s="81" t="s">
        <v>82</v>
      </c>
      <c r="C43" s="82"/>
      <c r="D43" s="83">
        <v>535000000</v>
      </c>
      <c r="E43" s="98"/>
      <c r="F43" s="99">
        <f>[1]SEPTIEMBRE!$G$56</f>
        <v>522615740.75</v>
      </c>
      <c r="G43" s="80">
        <f t="shared" ref="G43" si="13">G41+1</f>
        <v>33</v>
      </c>
      <c r="H43" s="85" t="s">
        <v>30</v>
      </c>
      <c r="I43" s="82"/>
      <c r="J43" s="83">
        <v>420000000</v>
      </c>
      <c r="K43" s="82"/>
      <c r="L43" s="102">
        <f>[1]SEPTIEMBRE!$G$71</f>
        <v>419562426</v>
      </c>
    </row>
    <row r="44" spans="1:13" ht="15" customHeight="1" x14ac:dyDescent="0.25">
      <c r="A44" s="80"/>
      <c r="B44" s="81"/>
      <c r="C44" s="82"/>
      <c r="D44" s="83"/>
      <c r="E44" s="98"/>
      <c r="F44" s="99"/>
      <c r="G44" s="80"/>
      <c r="H44" s="85"/>
      <c r="I44" s="82"/>
      <c r="J44" s="83"/>
      <c r="K44" s="82"/>
      <c r="L44" s="102"/>
    </row>
    <row r="45" spans="1:13" ht="15" customHeight="1" x14ac:dyDescent="0.25">
      <c r="A45" s="80">
        <f t="shared" ref="A45" si="14">A43+1</f>
        <v>16</v>
      </c>
      <c r="B45" s="81" t="s">
        <v>9</v>
      </c>
      <c r="C45" s="82"/>
      <c r="D45" s="83">
        <v>735000000</v>
      </c>
      <c r="E45" s="98"/>
      <c r="F45" s="99">
        <f>[1]SEPTIEMBRE!$G$57</f>
        <v>733601413.63999999</v>
      </c>
      <c r="G45" s="80"/>
      <c r="H45" s="85"/>
      <c r="I45" s="85"/>
      <c r="J45" s="85"/>
      <c r="K45" s="85"/>
      <c r="L45" s="85"/>
    </row>
    <row r="46" spans="1:13" ht="15" customHeight="1" x14ac:dyDescent="0.25">
      <c r="A46" s="80"/>
      <c r="B46" s="81"/>
      <c r="C46" s="82"/>
      <c r="D46" s="83"/>
      <c r="E46" s="98"/>
      <c r="F46" s="99"/>
      <c r="G46" s="80"/>
      <c r="H46" s="85"/>
      <c r="I46" s="85"/>
      <c r="J46" s="85"/>
      <c r="K46" s="85"/>
      <c r="L46" s="85"/>
    </row>
    <row r="47" spans="1:13" ht="15" customHeight="1" x14ac:dyDescent="0.25">
      <c r="A47" s="80">
        <f t="shared" ref="A47" si="15">A45+1</f>
        <v>17</v>
      </c>
      <c r="B47" s="81" t="s">
        <v>104</v>
      </c>
      <c r="C47" s="82"/>
      <c r="D47" s="83">
        <v>500000000</v>
      </c>
      <c r="E47" s="98"/>
      <c r="F47" s="99">
        <f>[1]SEPTIEMBRE!$G$58</f>
        <v>398017569</v>
      </c>
      <c r="G47" s="69"/>
      <c r="H47" s="68"/>
      <c r="I47" s="68"/>
      <c r="J47" s="68"/>
      <c r="K47" s="68"/>
      <c r="L47" s="68"/>
    </row>
    <row r="48" spans="1:13" ht="15" customHeight="1" x14ac:dyDescent="0.25">
      <c r="A48" s="80"/>
      <c r="B48" s="81"/>
      <c r="C48" s="82"/>
      <c r="D48" s="83"/>
      <c r="E48" s="98"/>
      <c r="F48" s="99"/>
      <c r="G48" s="69"/>
      <c r="H48" s="68"/>
      <c r="I48" s="68"/>
      <c r="J48" s="68"/>
      <c r="K48" s="68"/>
      <c r="L48" s="68"/>
    </row>
    <row r="49" spans="1:12" ht="15" customHeight="1" x14ac:dyDescent="0.25">
      <c r="A49" s="80">
        <f t="shared" ref="A49" si="16">A47+1</f>
        <v>18</v>
      </c>
      <c r="B49" s="81" t="s">
        <v>82</v>
      </c>
      <c r="C49" s="82"/>
      <c r="D49" s="83">
        <v>1312000000</v>
      </c>
      <c r="E49" s="98"/>
      <c r="F49" s="99">
        <f>[1]SEPTIEMBRE!$G$59</f>
        <v>1304644777.8800001</v>
      </c>
      <c r="G49" s="69"/>
      <c r="H49" s="68"/>
      <c r="I49" s="68"/>
      <c r="J49" s="68"/>
      <c r="K49" s="68"/>
      <c r="L49" s="68"/>
    </row>
    <row r="50" spans="1:12" ht="15" customHeight="1" x14ac:dyDescent="0.25">
      <c r="A50" s="80"/>
      <c r="B50" s="81"/>
      <c r="C50" s="82"/>
      <c r="D50" s="83"/>
      <c r="E50" s="98"/>
      <c r="F50" s="99"/>
      <c r="G50" s="69"/>
      <c r="H50" s="68"/>
      <c r="I50" s="68"/>
      <c r="J50" s="68"/>
      <c r="K50" s="68"/>
      <c r="L50" s="68"/>
    </row>
    <row r="51" spans="1:12" ht="15" customHeight="1" x14ac:dyDescent="0.25"/>
    <row r="52" spans="1:12" ht="15" customHeight="1" x14ac:dyDescent="0.25">
      <c r="A52" s="106" t="s">
        <v>52</v>
      </c>
      <c r="B52" s="106"/>
      <c r="C52" s="106"/>
      <c r="D52" s="106"/>
      <c r="E52" s="107">
        <f>SUM(F15:F51)</f>
        <v>10569741015.505928</v>
      </c>
      <c r="F52" s="107"/>
      <c r="H52" s="106" t="s">
        <v>53</v>
      </c>
      <c r="I52" s="106"/>
      <c r="J52" s="106"/>
      <c r="K52" s="103">
        <f>SUM(L15:L53)-L29-L31-L33-L35-L37-L39-L41</f>
        <v>6976355029.2000008</v>
      </c>
      <c r="L52" s="103"/>
    </row>
    <row r="53" spans="1:12" ht="15" customHeight="1" x14ac:dyDescent="0.25">
      <c r="A53" s="106"/>
      <c r="B53" s="106"/>
      <c r="C53" s="106"/>
      <c r="D53" s="106"/>
      <c r="E53" s="107"/>
      <c r="F53" s="107"/>
      <c r="H53" s="106"/>
      <c r="I53" s="106"/>
      <c r="J53" s="106"/>
      <c r="K53" s="103"/>
      <c r="L53" s="103"/>
    </row>
    <row r="54" spans="1:12" ht="15" customHeight="1" x14ac:dyDescent="0.25">
      <c r="A54" s="10"/>
      <c r="B54" s="10"/>
      <c r="C54" s="10"/>
      <c r="D54" s="10"/>
      <c r="E54" s="10"/>
      <c r="F54" s="10"/>
      <c r="G54" s="10"/>
    </row>
    <row r="55" spans="1:12" ht="15" customHeight="1" x14ac:dyDescent="0.25">
      <c r="A55" s="104" t="s">
        <v>54</v>
      </c>
      <c r="B55" s="104"/>
      <c r="C55" s="104"/>
      <c r="D55" s="104"/>
      <c r="E55" s="104"/>
      <c r="F55" s="104"/>
      <c r="G55" s="104"/>
      <c r="H55" s="104"/>
      <c r="I55" s="104"/>
      <c r="J55" s="104"/>
      <c r="K55" s="105">
        <f>K52+E52</f>
        <v>17546096044.705929</v>
      </c>
      <c r="L55" s="105"/>
    </row>
    <row r="56" spans="1:12" ht="15" customHeight="1" x14ac:dyDescent="0.25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5"/>
      <c r="L56" s="105"/>
    </row>
    <row r="57" spans="1:12" ht="15" customHeight="1" x14ac:dyDescent="0.25">
      <c r="A57" s="73" t="s">
        <v>103</v>
      </c>
      <c r="B57" s="74"/>
      <c r="C57" s="74"/>
      <c r="D57" s="74"/>
      <c r="E57" s="74"/>
      <c r="F57" s="74"/>
      <c r="G57" s="74"/>
      <c r="H57" s="74"/>
      <c r="I57" s="74"/>
      <c r="J57" s="74"/>
      <c r="K57" s="75"/>
      <c r="L57" s="75"/>
    </row>
    <row r="58" spans="1:12" ht="15" customHeight="1" x14ac:dyDescent="0.25">
      <c r="A58" s="73" t="s">
        <v>105</v>
      </c>
      <c r="B58" s="74"/>
      <c r="C58" s="74"/>
      <c r="D58" s="74"/>
      <c r="E58" s="74"/>
      <c r="F58" s="74"/>
      <c r="G58" s="74"/>
      <c r="H58" s="74"/>
      <c r="I58" s="74"/>
      <c r="J58" s="74"/>
      <c r="K58" s="75"/>
      <c r="L58" s="75"/>
    </row>
    <row r="59" spans="1:12" x14ac:dyDescent="0.25">
      <c r="A59" s="48" t="s">
        <v>109</v>
      </c>
    </row>
    <row r="60" spans="1:12" x14ac:dyDescent="0.25">
      <c r="A60" s="48" t="s">
        <v>110</v>
      </c>
    </row>
  </sheetData>
  <mergeCells count="211">
    <mergeCell ref="K45:K46"/>
    <mergeCell ref="G45:G46"/>
    <mergeCell ref="G41:G42"/>
    <mergeCell ref="K39:K40"/>
    <mergeCell ref="L39:L40"/>
    <mergeCell ref="J39:J40"/>
    <mergeCell ref="J41:J42"/>
    <mergeCell ref="G43:G44"/>
    <mergeCell ref="H43:H44"/>
    <mergeCell ref="J43:J44"/>
    <mergeCell ref="L43:L44"/>
    <mergeCell ref="I43:I44"/>
    <mergeCell ref="K43:K44"/>
    <mergeCell ref="K52:L53"/>
    <mergeCell ref="A55:J56"/>
    <mergeCell ref="K55:L56"/>
    <mergeCell ref="A52:D53"/>
    <mergeCell ref="E52:F53"/>
    <mergeCell ref="H52:J53"/>
    <mergeCell ref="F39:F40"/>
    <mergeCell ref="A41:A42"/>
    <mergeCell ref="B41:B42"/>
    <mergeCell ref="C41:C42"/>
    <mergeCell ref="D41:D42"/>
    <mergeCell ref="E41:E42"/>
    <mergeCell ref="F41:F42"/>
    <mergeCell ref="K41:K42"/>
    <mergeCell ref="L41:L42"/>
    <mergeCell ref="A39:A40"/>
    <mergeCell ref="B39:B40"/>
    <mergeCell ref="C39:C40"/>
    <mergeCell ref="D39:D40"/>
    <mergeCell ref="E39:E40"/>
    <mergeCell ref="H45:H46"/>
    <mergeCell ref="I45:I46"/>
    <mergeCell ref="J45:J46"/>
    <mergeCell ref="L45:L46"/>
    <mergeCell ref="A37:A38"/>
    <mergeCell ref="B37:B38"/>
    <mergeCell ref="C37:C38"/>
    <mergeCell ref="D37:D38"/>
    <mergeCell ref="E37:E38"/>
    <mergeCell ref="F33:F34"/>
    <mergeCell ref="G33:G34"/>
    <mergeCell ref="A33:A34"/>
    <mergeCell ref="B33:B34"/>
    <mergeCell ref="C33:C34"/>
    <mergeCell ref="D33:D34"/>
    <mergeCell ref="E33:E34"/>
    <mergeCell ref="F35:F36"/>
    <mergeCell ref="G35:G36"/>
    <mergeCell ref="A35:A36"/>
    <mergeCell ref="B35:B36"/>
    <mergeCell ref="C35:C36"/>
    <mergeCell ref="D35:D36"/>
    <mergeCell ref="E35:E36"/>
    <mergeCell ref="F37:F38"/>
    <mergeCell ref="J25:J26"/>
    <mergeCell ref="K25:K26"/>
    <mergeCell ref="L25:L26"/>
    <mergeCell ref="A31:A32"/>
    <mergeCell ref="B31:B32"/>
    <mergeCell ref="C31:C32"/>
    <mergeCell ref="D31:D32"/>
    <mergeCell ref="E31:E32"/>
    <mergeCell ref="F29:F30"/>
    <mergeCell ref="G29:G30"/>
    <mergeCell ref="H31:H32"/>
    <mergeCell ref="I31:I32"/>
    <mergeCell ref="A29:A30"/>
    <mergeCell ref="B29:B30"/>
    <mergeCell ref="C29:C30"/>
    <mergeCell ref="D29:D30"/>
    <mergeCell ref="E29:E30"/>
    <mergeCell ref="F31:F32"/>
    <mergeCell ref="G31:G32"/>
    <mergeCell ref="J31:J32"/>
    <mergeCell ref="K31:K32"/>
    <mergeCell ref="L31:L32"/>
    <mergeCell ref="A27:A28"/>
    <mergeCell ref="B27:B28"/>
    <mergeCell ref="C27:C28"/>
    <mergeCell ref="D27:D28"/>
    <mergeCell ref="E27:E28"/>
    <mergeCell ref="F25:F26"/>
    <mergeCell ref="G25:G26"/>
    <mergeCell ref="H25:H26"/>
    <mergeCell ref="I25:I26"/>
    <mergeCell ref="A25:A26"/>
    <mergeCell ref="B25:B26"/>
    <mergeCell ref="C25:C26"/>
    <mergeCell ref="D25:D26"/>
    <mergeCell ref="E25:E26"/>
    <mergeCell ref="F27:F28"/>
    <mergeCell ref="G27:G28"/>
    <mergeCell ref="H27:H28"/>
    <mergeCell ref="I27:I28"/>
    <mergeCell ref="J23:J24"/>
    <mergeCell ref="K23:K24"/>
    <mergeCell ref="L23:L24"/>
    <mergeCell ref="F23:F24"/>
    <mergeCell ref="G23:G24"/>
    <mergeCell ref="H23:H24"/>
    <mergeCell ref="J21:J22"/>
    <mergeCell ref="K21:K22"/>
    <mergeCell ref="L21:L22"/>
    <mergeCell ref="K19:K20"/>
    <mergeCell ref="L19:L20"/>
    <mergeCell ref="J19:J20"/>
    <mergeCell ref="L15:L16"/>
    <mergeCell ref="A17:A18"/>
    <mergeCell ref="B17:B18"/>
    <mergeCell ref="C17:C18"/>
    <mergeCell ref="D17:D18"/>
    <mergeCell ref="E17:E18"/>
    <mergeCell ref="F17:F18"/>
    <mergeCell ref="G15:G16"/>
    <mergeCell ref="H15:H16"/>
    <mergeCell ref="I15:I16"/>
    <mergeCell ref="J15:J16"/>
    <mergeCell ref="K15:K16"/>
    <mergeCell ref="L17:L18"/>
    <mergeCell ref="K17:K18"/>
    <mergeCell ref="F19:F20"/>
    <mergeCell ref="G19:G20"/>
    <mergeCell ref="H19:H20"/>
    <mergeCell ref="I19:I20"/>
    <mergeCell ref="A19:A20"/>
    <mergeCell ref="B19:B20"/>
    <mergeCell ref="C19:C20"/>
    <mergeCell ref="G11:G14"/>
    <mergeCell ref="A15:A16"/>
    <mergeCell ref="B15:B16"/>
    <mergeCell ref="C15:C16"/>
    <mergeCell ref="D15:D16"/>
    <mergeCell ref="E15:E16"/>
    <mergeCell ref="F15:F16"/>
    <mergeCell ref="D19:D20"/>
    <mergeCell ref="E19:E20"/>
    <mergeCell ref="G17:G18"/>
    <mergeCell ref="D23:D24"/>
    <mergeCell ref="E23:E24"/>
    <mergeCell ref="F21:F22"/>
    <mergeCell ref="G21:G22"/>
    <mergeCell ref="H21:H22"/>
    <mergeCell ref="I21:I22"/>
    <mergeCell ref="I23:I24"/>
    <mergeCell ref="A21:A22"/>
    <mergeCell ref="B21:B22"/>
    <mergeCell ref="C21:C22"/>
    <mergeCell ref="D21:D22"/>
    <mergeCell ref="E21:E22"/>
    <mergeCell ref="H17:H18"/>
    <mergeCell ref="I17:I18"/>
    <mergeCell ref="J17:J18"/>
    <mergeCell ref="A43:A44"/>
    <mergeCell ref="A45:A46"/>
    <mergeCell ref="B43:B44"/>
    <mergeCell ref="B45:B46"/>
    <mergeCell ref="C43:C44"/>
    <mergeCell ref="C45:C46"/>
    <mergeCell ref="D43:D44"/>
    <mergeCell ref="D45:D46"/>
    <mergeCell ref="E43:E44"/>
    <mergeCell ref="E45:E46"/>
    <mergeCell ref="F43:F44"/>
    <mergeCell ref="F45:F46"/>
    <mergeCell ref="G37:G38"/>
    <mergeCell ref="G39:G40"/>
    <mergeCell ref="H39:H40"/>
    <mergeCell ref="H41:H42"/>
    <mergeCell ref="I39:I40"/>
    <mergeCell ref="I41:I42"/>
    <mergeCell ref="A23:A24"/>
    <mergeCell ref="B23:B24"/>
    <mergeCell ref="C23:C24"/>
    <mergeCell ref="L37:L38"/>
    <mergeCell ref="H37:H38"/>
    <mergeCell ref="J27:J28"/>
    <mergeCell ref="K27:K28"/>
    <mergeCell ref="L27:L28"/>
    <mergeCell ref="I29:I30"/>
    <mergeCell ref="J29:J30"/>
    <mergeCell ref="K29:K30"/>
    <mergeCell ref="L29:L30"/>
    <mergeCell ref="H29:H30"/>
    <mergeCell ref="I33:I34"/>
    <mergeCell ref="J33:J34"/>
    <mergeCell ref="K33:K34"/>
    <mergeCell ref="L33:L34"/>
    <mergeCell ref="H33:H34"/>
    <mergeCell ref="J35:J36"/>
    <mergeCell ref="K35:K36"/>
    <mergeCell ref="L35:L36"/>
    <mergeCell ref="H35:H36"/>
    <mergeCell ref="I35:I36"/>
    <mergeCell ref="I37:I38"/>
    <mergeCell ref="J37:J38"/>
    <mergeCell ref="K37:K38"/>
    <mergeCell ref="B47:B48"/>
    <mergeCell ref="A47:A48"/>
    <mergeCell ref="C47:C48"/>
    <mergeCell ref="D47:D48"/>
    <mergeCell ref="E47:E48"/>
    <mergeCell ref="F47:F48"/>
    <mergeCell ref="A49:A50"/>
    <mergeCell ref="B49:B50"/>
    <mergeCell ref="C49:C50"/>
    <mergeCell ref="D49:D50"/>
    <mergeCell ref="E49:E50"/>
    <mergeCell ref="F49:F50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S63"/>
  <sheetViews>
    <sheetView topLeftCell="C1" zoomScaleNormal="100" workbookViewId="0">
      <selection activeCell="O15" sqref="O15:O16"/>
    </sheetView>
  </sheetViews>
  <sheetFormatPr baseColWidth="10" defaultRowHeight="15" x14ac:dyDescent="0.25"/>
  <cols>
    <col min="1" max="1" width="4" customWidth="1"/>
    <col min="2" max="2" width="21.42578125" customWidth="1"/>
    <col min="3" max="3" width="2" customWidth="1"/>
    <col min="4" max="4" width="17.5703125" customWidth="1"/>
    <col min="5" max="5" width="1.42578125" customWidth="1"/>
    <col min="6" max="6" width="24" customWidth="1"/>
    <col min="7" max="7" width="28.140625" customWidth="1"/>
    <col min="8" max="8" width="29" customWidth="1"/>
    <col min="9" max="9" width="19.42578125" customWidth="1"/>
    <col min="10" max="10" width="3.140625" customWidth="1"/>
    <col min="11" max="11" width="22.140625" customWidth="1"/>
    <col min="12" max="12" width="16.85546875" customWidth="1"/>
    <col min="13" max="13" width="20.42578125" customWidth="1"/>
    <col min="14" max="14" width="27" customWidth="1"/>
    <col min="15" max="15" width="27.7109375" customWidth="1"/>
    <col min="16" max="16" width="19.5703125" customWidth="1"/>
    <col min="17" max="17" width="17.85546875" bestFit="1" customWidth="1"/>
    <col min="18" max="18" width="15.140625" bestFit="1" customWidth="1"/>
  </cols>
  <sheetData>
    <row r="11" spans="1:19" ht="30" x14ac:dyDescent="0.25">
      <c r="A11" s="1"/>
      <c r="B11" s="2" t="s">
        <v>1</v>
      </c>
      <c r="C11" s="2"/>
      <c r="D11" s="2" t="s">
        <v>0</v>
      </c>
      <c r="E11" s="2"/>
      <c r="F11" s="2" t="s">
        <v>106</v>
      </c>
      <c r="G11" s="2" t="s">
        <v>107</v>
      </c>
      <c r="H11" s="2" t="s">
        <v>108</v>
      </c>
      <c r="I11" s="2" t="s">
        <v>55</v>
      </c>
      <c r="J11" s="96"/>
      <c r="K11" s="2" t="s">
        <v>1</v>
      </c>
      <c r="L11" s="2" t="s">
        <v>0</v>
      </c>
      <c r="M11" s="2" t="s">
        <v>106</v>
      </c>
      <c r="N11" s="2" t="s">
        <v>107</v>
      </c>
      <c r="O11" s="2" t="s">
        <v>108</v>
      </c>
      <c r="P11" s="2" t="s">
        <v>55</v>
      </c>
      <c r="Q11" s="13"/>
      <c r="R11" s="13"/>
      <c r="S11" s="13"/>
    </row>
    <row r="12" spans="1:19" x14ac:dyDescent="0.25">
      <c r="A12" s="1"/>
      <c r="B12" s="3"/>
      <c r="C12" s="3"/>
      <c r="D12" s="3"/>
      <c r="E12" s="3"/>
      <c r="F12" s="3"/>
      <c r="G12" s="3"/>
      <c r="H12" s="3"/>
      <c r="I12" s="3"/>
      <c r="J12" s="96"/>
      <c r="K12" s="3"/>
      <c r="L12" s="3"/>
      <c r="M12" s="3"/>
      <c r="N12" s="3"/>
      <c r="O12" s="3"/>
      <c r="P12" s="3"/>
      <c r="Q12" s="14"/>
      <c r="R12" s="14"/>
      <c r="S12" s="14"/>
    </row>
    <row r="13" spans="1:19" ht="18" x14ac:dyDescent="0.25">
      <c r="A13" s="6"/>
      <c r="B13" s="6"/>
      <c r="C13" s="6"/>
      <c r="D13" s="11"/>
      <c r="E13" s="6"/>
      <c r="F13" s="12"/>
      <c r="G13" s="12" t="s">
        <v>4</v>
      </c>
      <c r="H13" s="6"/>
      <c r="I13" s="6"/>
      <c r="J13" s="96"/>
      <c r="K13" s="6"/>
      <c r="L13" s="11"/>
      <c r="M13" s="12"/>
      <c r="N13" s="11" t="s">
        <v>5</v>
      </c>
      <c r="O13" s="6"/>
      <c r="P13" s="6"/>
      <c r="Q13" s="15"/>
      <c r="R13" s="15"/>
      <c r="S13" s="16"/>
    </row>
    <row r="14" spans="1:19" x14ac:dyDescent="0.25">
      <c r="A14" s="6"/>
      <c r="B14" s="9"/>
      <c r="C14" s="9"/>
      <c r="D14" s="9"/>
      <c r="E14" s="9"/>
      <c r="F14" s="9"/>
      <c r="G14" s="9"/>
      <c r="H14" s="22"/>
      <c r="I14" s="9"/>
      <c r="J14" s="97"/>
      <c r="K14" s="9"/>
      <c r="L14" s="9"/>
      <c r="M14" s="9"/>
      <c r="N14" s="9"/>
      <c r="O14" s="22"/>
      <c r="P14" s="9"/>
      <c r="Q14" s="15"/>
      <c r="R14" s="15"/>
      <c r="S14" s="15"/>
    </row>
    <row r="15" spans="1:19" ht="15.75" customHeight="1" x14ac:dyDescent="0.25">
      <c r="A15" s="80">
        <v>1</v>
      </c>
      <c r="B15" s="87" t="s">
        <v>6</v>
      </c>
      <c r="C15" s="90"/>
      <c r="D15" s="89">
        <v>665000000</v>
      </c>
      <c r="E15" s="90"/>
      <c r="F15" s="89">
        <v>430420552.61000001</v>
      </c>
      <c r="G15" s="108">
        <v>0</v>
      </c>
      <c r="H15" s="112">
        <f>'FORMATO 6 '!$H$15</f>
        <v>7848348.1199999992</v>
      </c>
      <c r="I15" s="101">
        <f>'FORMATO 2 '!F15:F16</f>
        <v>422572204.49000001</v>
      </c>
      <c r="J15" s="80">
        <f>A49+1</f>
        <v>19</v>
      </c>
      <c r="K15" s="87" t="s">
        <v>30</v>
      </c>
      <c r="L15" s="89">
        <v>389179937</v>
      </c>
      <c r="M15" s="101">
        <v>261235680.11000001</v>
      </c>
      <c r="N15" s="116">
        <v>0</v>
      </c>
      <c r="O15" s="116">
        <f>'FORMATO 6 '!$H$51</f>
        <v>4589339.43</v>
      </c>
      <c r="P15" s="101">
        <f>'FORMATO 2 '!L15:L16</f>
        <v>256646340.68000001</v>
      </c>
      <c r="Q15" s="28"/>
    </row>
    <row r="16" spans="1:19" ht="15.75" customHeight="1" x14ac:dyDescent="0.25">
      <c r="A16" s="80"/>
      <c r="B16" s="88"/>
      <c r="C16" s="82"/>
      <c r="D16" s="83"/>
      <c r="E16" s="82"/>
      <c r="F16" s="83"/>
      <c r="G16" s="109"/>
      <c r="H16" s="113"/>
      <c r="I16" s="99"/>
      <c r="J16" s="80"/>
      <c r="K16" s="88"/>
      <c r="L16" s="83"/>
      <c r="M16" s="99"/>
      <c r="N16" s="111"/>
      <c r="O16" s="111"/>
      <c r="P16" s="99"/>
      <c r="Q16" s="28"/>
      <c r="R16" s="28"/>
    </row>
    <row r="17" spans="1:18" ht="15.75" customHeight="1" x14ac:dyDescent="0.25">
      <c r="A17" s="80">
        <f>A15+1</f>
        <v>2</v>
      </c>
      <c r="B17" s="85" t="s">
        <v>7</v>
      </c>
      <c r="C17" s="82"/>
      <c r="D17" s="83">
        <v>632300000</v>
      </c>
      <c r="E17" s="82"/>
      <c r="F17" s="83">
        <v>448758789.83999997</v>
      </c>
      <c r="G17" s="108">
        <v>0</v>
      </c>
      <c r="H17" s="110">
        <f>'FORMATO 6 '!$H$17</f>
        <v>5639457.5199999996</v>
      </c>
      <c r="I17" s="102">
        <f>'FORMATO 2 '!F17:F18</f>
        <v>443119332.31999999</v>
      </c>
      <c r="J17" s="80">
        <f>J15+1</f>
        <v>20</v>
      </c>
      <c r="K17" s="85" t="s">
        <v>30</v>
      </c>
      <c r="L17" s="83">
        <v>500000000</v>
      </c>
      <c r="M17" s="99">
        <v>215756191.34</v>
      </c>
      <c r="N17" s="111">
        <v>0</v>
      </c>
      <c r="O17" s="111">
        <f>'FORMATO 6 '!$H$53</f>
        <v>6224066.4000000004</v>
      </c>
      <c r="P17" s="102">
        <f>'FORMATO 2 '!L17:L18</f>
        <v>209532124.94</v>
      </c>
      <c r="Q17" s="25"/>
      <c r="R17" s="26"/>
    </row>
    <row r="18" spans="1:18" ht="15.75" customHeight="1" x14ac:dyDescent="0.25">
      <c r="A18" s="80"/>
      <c r="B18" s="85"/>
      <c r="C18" s="82"/>
      <c r="D18" s="83"/>
      <c r="E18" s="82"/>
      <c r="F18" s="83"/>
      <c r="G18" s="109"/>
      <c r="H18" s="110"/>
      <c r="I18" s="102"/>
      <c r="J18" s="80"/>
      <c r="K18" s="85"/>
      <c r="L18" s="83"/>
      <c r="M18" s="99"/>
      <c r="N18" s="111"/>
      <c r="O18" s="111"/>
      <c r="P18" s="102"/>
      <c r="Q18" s="26"/>
      <c r="R18" s="27"/>
    </row>
    <row r="19" spans="1:18" ht="15.75" customHeight="1" x14ac:dyDescent="0.25">
      <c r="A19" s="80">
        <f t="shared" ref="A19" si="0">A17+1</f>
        <v>3</v>
      </c>
      <c r="B19" s="85" t="s">
        <v>8</v>
      </c>
      <c r="C19" s="82"/>
      <c r="D19" s="83">
        <v>409057943.31999999</v>
      </c>
      <c r="E19" s="82"/>
      <c r="F19" s="83">
        <v>270913541.19</v>
      </c>
      <c r="G19" s="108">
        <v>0</v>
      </c>
      <c r="H19" s="110">
        <f>'FORMATO 6 '!$H$19</f>
        <v>4877819.1399999997</v>
      </c>
      <c r="I19" s="102">
        <f>'FORMATO 2 '!F19:F20</f>
        <v>266035722.05000001</v>
      </c>
      <c r="J19" s="80">
        <f t="shared" ref="J19" si="1">J17+1</f>
        <v>21</v>
      </c>
      <c r="K19" s="85" t="s">
        <v>30</v>
      </c>
      <c r="L19" s="83">
        <v>1750000000</v>
      </c>
      <c r="M19" s="99">
        <v>888906274.19999981</v>
      </c>
      <c r="N19" s="111">
        <v>0</v>
      </c>
      <c r="O19" s="111">
        <f>'FORMATO 6 '!$H$55</f>
        <v>25397322.18</v>
      </c>
      <c r="P19" s="102">
        <f>'FORMATO 2 '!L19:L20</f>
        <v>863508952.0200001</v>
      </c>
      <c r="Q19" s="26"/>
      <c r="R19" s="27"/>
    </row>
    <row r="20" spans="1:18" ht="15.75" customHeight="1" x14ac:dyDescent="0.25">
      <c r="A20" s="80"/>
      <c r="B20" s="85"/>
      <c r="C20" s="82"/>
      <c r="D20" s="83"/>
      <c r="E20" s="82"/>
      <c r="F20" s="83"/>
      <c r="G20" s="109"/>
      <c r="H20" s="110"/>
      <c r="I20" s="102"/>
      <c r="J20" s="80"/>
      <c r="K20" s="85"/>
      <c r="L20" s="83"/>
      <c r="M20" s="99"/>
      <c r="N20" s="111"/>
      <c r="O20" s="111"/>
      <c r="P20" s="102"/>
      <c r="Q20" s="26"/>
      <c r="R20" s="27"/>
    </row>
    <row r="21" spans="1:18" ht="15.75" customHeight="1" x14ac:dyDescent="0.25">
      <c r="A21" s="80">
        <f t="shared" ref="A21" si="2">A19+1</f>
        <v>4</v>
      </c>
      <c r="B21" s="85" t="s">
        <v>7</v>
      </c>
      <c r="C21" s="82"/>
      <c r="D21" s="83">
        <v>374700000</v>
      </c>
      <c r="E21" s="82"/>
      <c r="F21" s="83">
        <v>254405050.63</v>
      </c>
      <c r="G21" s="108">
        <v>0</v>
      </c>
      <c r="H21" s="110">
        <f>'FORMATO 6 '!$H$21</f>
        <v>3197054.9299999997</v>
      </c>
      <c r="I21" s="102">
        <f>'FORMATO 2 '!F21:F22</f>
        <v>251207995.69999999</v>
      </c>
      <c r="J21" s="80">
        <f t="shared" ref="J21" si="3">J19+1</f>
        <v>22</v>
      </c>
      <c r="K21" s="85" t="s">
        <v>30</v>
      </c>
      <c r="L21" s="83">
        <v>1920000000</v>
      </c>
      <c r="M21" s="99">
        <v>1168322964.6799998</v>
      </c>
      <c r="N21" s="111">
        <v>0</v>
      </c>
      <c r="O21" s="111">
        <f>'FORMATO 6 '!$H$57</f>
        <v>33446001.509999998</v>
      </c>
      <c r="P21" s="102">
        <f>'FORMATO 2 '!L21:L22</f>
        <v>1134876963.1700001</v>
      </c>
      <c r="Q21" s="26"/>
    </row>
    <row r="22" spans="1:18" ht="15.75" customHeight="1" x14ac:dyDescent="0.25">
      <c r="A22" s="80"/>
      <c r="B22" s="85"/>
      <c r="C22" s="82"/>
      <c r="D22" s="83"/>
      <c r="E22" s="82"/>
      <c r="F22" s="83"/>
      <c r="G22" s="109"/>
      <c r="H22" s="110"/>
      <c r="I22" s="102"/>
      <c r="J22" s="80"/>
      <c r="K22" s="85"/>
      <c r="L22" s="83"/>
      <c r="M22" s="99"/>
      <c r="N22" s="111"/>
      <c r="O22" s="111"/>
      <c r="P22" s="102"/>
      <c r="Q22" s="26"/>
      <c r="R22" s="27"/>
    </row>
    <row r="23" spans="1:18" ht="15.75" customHeight="1" x14ac:dyDescent="0.25">
      <c r="A23" s="80">
        <f t="shared" ref="A23" si="4">A21+1</f>
        <v>5</v>
      </c>
      <c r="B23" s="85" t="s">
        <v>7</v>
      </c>
      <c r="C23" s="82"/>
      <c r="D23" s="83">
        <v>153170629</v>
      </c>
      <c r="E23" s="82"/>
      <c r="F23" s="83">
        <v>138758548.44</v>
      </c>
      <c r="G23" s="108">
        <v>0</v>
      </c>
      <c r="H23" s="110">
        <f>'FORMATO 6 '!$H$23</f>
        <v>389764.92</v>
      </c>
      <c r="I23" s="102">
        <f>'FORMATO 2 '!F23:F24</f>
        <v>138368783.52000001</v>
      </c>
      <c r="J23" s="80">
        <f t="shared" ref="J23" si="5">J21+1</f>
        <v>23</v>
      </c>
      <c r="K23" s="85" t="s">
        <v>30</v>
      </c>
      <c r="L23" s="83">
        <v>1444885373.0799999</v>
      </c>
      <c r="M23" s="99">
        <v>1362732968.0999999</v>
      </c>
      <c r="N23" s="111">
        <v>0</v>
      </c>
      <c r="O23" s="111">
        <f>'FORMATO 6 '!$H$59</f>
        <v>5247646.09</v>
      </c>
      <c r="P23" s="102">
        <f>'FORMATO 2 '!L23:L24</f>
        <v>1357485322.01</v>
      </c>
    </row>
    <row r="24" spans="1:18" ht="15.75" customHeight="1" x14ac:dyDescent="0.25">
      <c r="A24" s="80"/>
      <c r="B24" s="85"/>
      <c r="C24" s="82"/>
      <c r="D24" s="83"/>
      <c r="E24" s="82"/>
      <c r="F24" s="83"/>
      <c r="G24" s="109"/>
      <c r="H24" s="110"/>
      <c r="I24" s="102"/>
      <c r="J24" s="80"/>
      <c r="K24" s="85"/>
      <c r="L24" s="83"/>
      <c r="M24" s="99"/>
      <c r="N24" s="111"/>
      <c r="O24" s="111"/>
      <c r="P24" s="102"/>
      <c r="Q24" s="26"/>
      <c r="R24" s="27"/>
    </row>
    <row r="25" spans="1:18" ht="15.75" customHeight="1" x14ac:dyDescent="0.25">
      <c r="A25" s="80">
        <f t="shared" ref="A25" si="6">A23+1</f>
        <v>6</v>
      </c>
      <c r="B25" s="85" t="s">
        <v>9</v>
      </c>
      <c r="C25" s="82"/>
      <c r="D25" s="83">
        <v>2191682494.4400001</v>
      </c>
      <c r="E25" s="82"/>
      <c r="F25" s="83">
        <v>2103684225.6600001</v>
      </c>
      <c r="G25" s="108">
        <v>0</v>
      </c>
      <c r="H25" s="110">
        <f>'FORMATO 6 '!$H$25</f>
        <v>7990903.3300000001</v>
      </c>
      <c r="I25" s="102">
        <f>'FORMATO 2 '!F25:F26</f>
        <v>2095693322.3099999</v>
      </c>
      <c r="J25" s="80">
        <f t="shared" ref="J25" si="7">J23+1</f>
        <v>24</v>
      </c>
      <c r="K25" s="85" t="s">
        <v>30</v>
      </c>
      <c r="L25" s="83">
        <v>1928217853.28</v>
      </c>
      <c r="M25" s="99">
        <v>1868010269.1199999</v>
      </c>
      <c r="N25" s="111">
        <v>0</v>
      </c>
      <c r="O25" s="111">
        <f>'FORMATO 6 '!$H$61</f>
        <v>5562433.5899999999</v>
      </c>
      <c r="P25" s="102">
        <f>'FORMATO 2 '!L25:L26</f>
        <v>1862447835.53</v>
      </c>
    </row>
    <row r="26" spans="1:18" ht="15.75" customHeight="1" x14ac:dyDescent="0.25">
      <c r="A26" s="80"/>
      <c r="B26" s="85"/>
      <c r="C26" s="82"/>
      <c r="D26" s="83"/>
      <c r="E26" s="82"/>
      <c r="F26" s="83"/>
      <c r="G26" s="109"/>
      <c r="H26" s="110"/>
      <c r="I26" s="102"/>
      <c r="J26" s="80"/>
      <c r="K26" s="85"/>
      <c r="L26" s="83"/>
      <c r="M26" s="99"/>
      <c r="N26" s="111"/>
      <c r="O26" s="111"/>
      <c r="P26" s="102"/>
    </row>
    <row r="27" spans="1:18" ht="15.75" customHeight="1" x14ac:dyDescent="0.25">
      <c r="A27" s="80">
        <f t="shared" ref="A27" si="8">A25+1</f>
        <v>7</v>
      </c>
      <c r="B27" s="85" t="s">
        <v>7</v>
      </c>
      <c r="C27" s="82"/>
      <c r="D27" s="83">
        <v>249553564</v>
      </c>
      <c r="E27" s="82"/>
      <c r="F27" s="83">
        <v>213040376.91</v>
      </c>
      <c r="G27" s="108">
        <v>0</v>
      </c>
      <c r="H27" s="110">
        <f>'FORMATO 6 '!$H$27</f>
        <v>598418.42999999993</v>
      </c>
      <c r="I27" s="102">
        <f>'FORMATO 2 '!F27:F28</f>
        <v>212441958.47999999</v>
      </c>
      <c r="J27" s="80">
        <f t="shared" ref="J27" si="9">J25+1</f>
        <v>25</v>
      </c>
      <c r="K27" s="85" t="s">
        <v>30</v>
      </c>
      <c r="L27" s="83">
        <v>1000000000</v>
      </c>
      <c r="M27" s="99">
        <v>884756422.90999997</v>
      </c>
      <c r="N27" s="102">
        <v>0</v>
      </c>
      <c r="O27" s="111">
        <f>'FORMATO 6 '!$H$63</f>
        <v>12461358.060000001</v>
      </c>
      <c r="P27" s="102">
        <f>'FORMATO 2 '!L27:L28</f>
        <v>872295064.85000002</v>
      </c>
    </row>
    <row r="28" spans="1:18" ht="15.75" customHeight="1" x14ac:dyDescent="0.25">
      <c r="A28" s="80"/>
      <c r="B28" s="85"/>
      <c r="C28" s="82"/>
      <c r="D28" s="83"/>
      <c r="E28" s="82"/>
      <c r="F28" s="83"/>
      <c r="G28" s="109"/>
      <c r="H28" s="110"/>
      <c r="I28" s="102"/>
      <c r="J28" s="80"/>
      <c r="K28" s="85"/>
      <c r="L28" s="83"/>
      <c r="M28" s="99"/>
      <c r="N28" s="102"/>
      <c r="O28" s="111"/>
      <c r="P28" s="102"/>
    </row>
    <row r="29" spans="1:18" ht="15.75" customHeight="1" x14ac:dyDescent="0.25">
      <c r="A29" s="80">
        <f t="shared" ref="A29" si="10">A27+1</f>
        <v>8</v>
      </c>
      <c r="B29" s="85" t="s">
        <v>9</v>
      </c>
      <c r="C29" s="82"/>
      <c r="D29" s="86">
        <v>490326868.06999999</v>
      </c>
      <c r="E29" s="82"/>
      <c r="F29" s="83">
        <v>470770185.55000001</v>
      </c>
      <c r="G29" s="108">
        <v>0</v>
      </c>
      <c r="H29" s="110">
        <f>'FORMATO 6 '!$H$29</f>
        <v>1788233.7000000002</v>
      </c>
      <c r="I29" s="102">
        <f>'FORMATO 2 '!F29:F30</f>
        <v>468981951.85000002</v>
      </c>
      <c r="J29" s="80">
        <f t="shared" ref="J29" si="11">J27+1</f>
        <v>26</v>
      </c>
      <c r="K29" s="85" t="s">
        <v>30</v>
      </c>
      <c r="L29" s="83">
        <v>1000000000</v>
      </c>
      <c r="M29" s="99">
        <v>995600150</v>
      </c>
      <c r="N29" s="102">
        <v>0</v>
      </c>
      <c r="O29" s="111">
        <f>'FORMATO 6 '!$H$65</f>
        <v>0</v>
      </c>
      <c r="P29" s="102">
        <f>'FORMATO 2 '!L29:L30</f>
        <v>995600150</v>
      </c>
    </row>
    <row r="30" spans="1:18" ht="15.75" customHeight="1" x14ac:dyDescent="0.25">
      <c r="A30" s="80"/>
      <c r="B30" s="85"/>
      <c r="C30" s="82"/>
      <c r="D30" s="86"/>
      <c r="E30" s="82"/>
      <c r="F30" s="83"/>
      <c r="G30" s="109"/>
      <c r="H30" s="110"/>
      <c r="I30" s="102"/>
      <c r="J30" s="80"/>
      <c r="K30" s="85"/>
      <c r="L30" s="83"/>
      <c r="M30" s="99"/>
      <c r="N30" s="102"/>
      <c r="O30" s="111"/>
      <c r="P30" s="102"/>
    </row>
    <row r="31" spans="1:18" ht="15" customHeight="1" x14ac:dyDescent="0.25">
      <c r="A31" s="80">
        <f t="shared" ref="A31" si="12">A29+1</f>
        <v>9</v>
      </c>
      <c r="B31" s="81" t="s">
        <v>7</v>
      </c>
      <c r="C31" s="82"/>
      <c r="D31" s="91">
        <v>949001040.55999994</v>
      </c>
      <c r="E31" s="82"/>
      <c r="F31" s="83">
        <v>866039854.13999999</v>
      </c>
      <c r="G31" s="108">
        <v>0</v>
      </c>
      <c r="H31" s="110">
        <f>'FORMATO 6 '!$H$31</f>
        <v>2432657.29</v>
      </c>
      <c r="I31" s="102">
        <f>'FORMATO 2 '!F31:F32</f>
        <v>863607196.85000002</v>
      </c>
      <c r="J31" s="80">
        <f t="shared" ref="J31" si="13">J29+1</f>
        <v>27</v>
      </c>
      <c r="K31" s="85" t="s">
        <v>30</v>
      </c>
      <c r="L31" s="86">
        <v>300000000</v>
      </c>
      <c r="M31" s="86">
        <v>300000000</v>
      </c>
      <c r="N31" s="102">
        <v>0</v>
      </c>
      <c r="O31" s="111">
        <f>'FORMATO 6 '!$H$67</f>
        <v>0</v>
      </c>
      <c r="P31" s="102">
        <f>'FORMATO 2 '!L31:L32</f>
        <v>300000000</v>
      </c>
    </row>
    <row r="32" spans="1:18" ht="15" customHeight="1" x14ac:dyDescent="0.25">
      <c r="A32" s="80"/>
      <c r="B32" s="81"/>
      <c r="C32" s="82"/>
      <c r="D32" s="91"/>
      <c r="E32" s="82"/>
      <c r="F32" s="83"/>
      <c r="G32" s="109"/>
      <c r="H32" s="110"/>
      <c r="I32" s="102"/>
      <c r="J32" s="80"/>
      <c r="K32" s="85"/>
      <c r="L32" s="86"/>
      <c r="M32" s="86"/>
      <c r="N32" s="102"/>
      <c r="O32" s="111"/>
      <c r="P32" s="102"/>
    </row>
    <row r="33" spans="1:16" ht="15.75" customHeight="1" x14ac:dyDescent="0.25">
      <c r="A33" s="80">
        <f t="shared" ref="A33" si="14">A31+1</f>
        <v>10</v>
      </c>
      <c r="B33" s="81" t="s">
        <v>10</v>
      </c>
      <c r="C33" s="82"/>
      <c r="D33" s="83">
        <v>100000000</v>
      </c>
      <c r="E33" s="82"/>
      <c r="F33" s="83">
        <v>27777778.487777926</v>
      </c>
      <c r="G33" s="108">
        <v>0</v>
      </c>
      <c r="H33" s="110">
        <f>'FORMATO 6 '!$H$33</f>
        <v>2777777.7600000002</v>
      </c>
      <c r="I33" s="102">
        <f>'FORMATO 2 '!F33:F34</f>
        <v>25000000.735926099</v>
      </c>
      <c r="J33" s="80">
        <f t="shared" ref="J33" si="15">J31+1</f>
        <v>28</v>
      </c>
      <c r="K33" s="85" t="s">
        <v>30</v>
      </c>
      <c r="L33" s="91">
        <v>299888355</v>
      </c>
      <c r="M33" s="99">
        <v>299888355</v>
      </c>
      <c r="N33" s="102">
        <v>0</v>
      </c>
      <c r="O33" s="111">
        <f>'FORMATO 6 '!$H$69</f>
        <v>0</v>
      </c>
      <c r="P33" s="102">
        <f>'FORMATO 2 '!L33:L34</f>
        <v>299888355</v>
      </c>
    </row>
    <row r="34" spans="1:16" ht="15.75" customHeight="1" x14ac:dyDescent="0.25">
      <c r="A34" s="80"/>
      <c r="B34" s="81"/>
      <c r="C34" s="82"/>
      <c r="D34" s="83"/>
      <c r="E34" s="82"/>
      <c r="F34" s="83"/>
      <c r="G34" s="109"/>
      <c r="H34" s="110"/>
      <c r="I34" s="102"/>
      <c r="J34" s="80"/>
      <c r="K34" s="85"/>
      <c r="L34" s="91"/>
      <c r="M34" s="99"/>
      <c r="N34" s="102"/>
      <c r="O34" s="111"/>
      <c r="P34" s="102"/>
    </row>
    <row r="35" spans="1:16" ht="15" customHeight="1" x14ac:dyDescent="0.25">
      <c r="A35" s="80">
        <f t="shared" ref="A35" si="16">A33+1</f>
        <v>11</v>
      </c>
      <c r="B35" s="81" t="s">
        <v>11</v>
      </c>
      <c r="C35" s="82"/>
      <c r="D35" s="83">
        <v>500000000</v>
      </c>
      <c r="E35" s="82"/>
      <c r="F35" s="83">
        <v>470086846.60000002</v>
      </c>
      <c r="G35" s="108">
        <v>0</v>
      </c>
      <c r="H35" s="110">
        <f>'FORMATO 6 '!$H$35</f>
        <v>1320447.55</v>
      </c>
      <c r="I35" s="102">
        <f>'FORMATO 2 '!F35:F36</f>
        <v>468766399.05000001</v>
      </c>
      <c r="J35" s="80">
        <f t="shared" ref="J35:J43" si="17">J33+1</f>
        <v>29</v>
      </c>
      <c r="K35" s="85" t="s">
        <v>30</v>
      </c>
      <c r="L35" s="83">
        <v>223786059</v>
      </c>
      <c r="M35" s="99">
        <v>211994864</v>
      </c>
      <c r="N35" s="102">
        <v>0</v>
      </c>
      <c r="O35" s="111">
        <f>'FORMATO 6 '!$H$71</f>
        <v>0</v>
      </c>
      <c r="P35" s="102">
        <f>'FORMATO 2 '!L35:L36</f>
        <v>211994864</v>
      </c>
    </row>
    <row r="36" spans="1:16" ht="15" customHeight="1" x14ac:dyDescent="0.25">
      <c r="A36" s="80"/>
      <c r="B36" s="81"/>
      <c r="C36" s="82"/>
      <c r="D36" s="83"/>
      <c r="E36" s="82"/>
      <c r="F36" s="83"/>
      <c r="G36" s="109"/>
      <c r="H36" s="110"/>
      <c r="I36" s="102"/>
      <c r="J36" s="80"/>
      <c r="K36" s="85"/>
      <c r="L36" s="83"/>
      <c r="M36" s="99"/>
      <c r="N36" s="102"/>
      <c r="O36" s="111"/>
      <c r="P36" s="102"/>
    </row>
    <row r="37" spans="1:16" ht="15" customHeight="1" x14ac:dyDescent="0.25">
      <c r="A37" s="80">
        <f t="shared" ref="A37" si="18">A35+1</f>
        <v>12</v>
      </c>
      <c r="B37" s="81" t="s">
        <v>7</v>
      </c>
      <c r="C37" s="82"/>
      <c r="D37" s="83">
        <v>1400000000</v>
      </c>
      <c r="E37" s="82"/>
      <c r="F37" s="83">
        <v>1354436334.6600001</v>
      </c>
      <c r="G37" s="108">
        <v>0</v>
      </c>
      <c r="H37" s="110">
        <f>'FORMATO 6 '!$H$37</f>
        <v>3804535.53</v>
      </c>
      <c r="I37" s="102">
        <f>'FORMATO 2 '!F37:F38</f>
        <v>1350631799.1300001</v>
      </c>
      <c r="J37" s="80">
        <f t="shared" si="17"/>
        <v>30</v>
      </c>
      <c r="K37" s="85" t="s">
        <v>30</v>
      </c>
      <c r="L37" s="83">
        <v>500379494</v>
      </c>
      <c r="M37" s="83">
        <v>500379494</v>
      </c>
      <c r="N37" s="102">
        <v>0</v>
      </c>
      <c r="O37" s="111">
        <f>'FORMATO 6 '!$H$73</f>
        <v>0</v>
      </c>
      <c r="P37" s="102">
        <f>'FORMATO 2 '!L37:L38</f>
        <v>500379494</v>
      </c>
    </row>
    <row r="38" spans="1:16" ht="15" customHeight="1" x14ac:dyDescent="0.25">
      <c r="A38" s="80"/>
      <c r="B38" s="81"/>
      <c r="C38" s="82"/>
      <c r="D38" s="83"/>
      <c r="E38" s="82"/>
      <c r="F38" s="83"/>
      <c r="G38" s="109"/>
      <c r="H38" s="110"/>
      <c r="I38" s="102"/>
      <c r="J38" s="80"/>
      <c r="K38" s="85"/>
      <c r="L38" s="83"/>
      <c r="M38" s="83"/>
      <c r="N38" s="102"/>
      <c r="O38" s="111"/>
      <c r="P38" s="102"/>
    </row>
    <row r="39" spans="1:16" ht="15" customHeight="1" x14ac:dyDescent="0.25">
      <c r="A39" s="80">
        <f t="shared" ref="A39" si="19">A37+1</f>
        <v>13</v>
      </c>
      <c r="B39" s="81" t="s">
        <v>7</v>
      </c>
      <c r="C39" s="82"/>
      <c r="D39" s="83">
        <v>610000000</v>
      </c>
      <c r="E39" s="82"/>
      <c r="F39" s="83">
        <v>606138906.88999999</v>
      </c>
      <c r="G39" s="108">
        <v>0</v>
      </c>
      <c r="H39" s="110">
        <f>'FORMATO 6 '!$H$39</f>
        <v>1704059.14</v>
      </c>
      <c r="I39" s="102">
        <f>'FORMATO 2 '!F39:F40</f>
        <v>604434847.75</v>
      </c>
      <c r="J39" s="80">
        <f t="shared" si="17"/>
        <v>31</v>
      </c>
      <c r="K39" s="85" t="s">
        <v>30</v>
      </c>
      <c r="L39" s="83">
        <v>86788886</v>
      </c>
      <c r="M39" s="83">
        <v>86788886</v>
      </c>
      <c r="N39" s="102">
        <v>0</v>
      </c>
      <c r="O39" s="111">
        <f>'FORMATO 6 '!$H$75</f>
        <v>0</v>
      </c>
      <c r="P39" s="102">
        <f>'FORMATO 2 '!L39:L40</f>
        <v>86788886</v>
      </c>
    </row>
    <row r="40" spans="1:16" ht="15" customHeight="1" x14ac:dyDescent="0.25">
      <c r="A40" s="80"/>
      <c r="B40" s="81"/>
      <c r="C40" s="82"/>
      <c r="D40" s="83"/>
      <c r="E40" s="82"/>
      <c r="F40" s="83"/>
      <c r="G40" s="109"/>
      <c r="H40" s="110"/>
      <c r="I40" s="102"/>
      <c r="J40" s="80"/>
      <c r="K40" s="85"/>
      <c r="L40" s="83"/>
      <c r="M40" s="83"/>
      <c r="N40" s="102"/>
      <c r="O40" s="111"/>
      <c r="P40" s="102"/>
    </row>
    <row r="41" spans="1:16" ht="15" customHeight="1" x14ac:dyDescent="0.25">
      <c r="A41" s="80">
        <f t="shared" ref="A41:A49" si="20">A39+1</f>
        <v>14</v>
      </c>
      <c r="B41" s="81" t="s">
        <v>101</v>
      </c>
      <c r="C41" s="82"/>
      <c r="D41" s="83">
        <v>1355000000</v>
      </c>
      <c r="E41" s="82"/>
      <c r="F41" s="83">
        <v>1308541262.9200001</v>
      </c>
      <c r="G41" s="108">
        <v>0</v>
      </c>
      <c r="H41" s="110">
        <f>'FORMATO 6 '!$H$41</f>
        <v>2581478.91</v>
      </c>
      <c r="I41" s="102">
        <f>'FORMATO 2 '!F41:F42</f>
        <v>0</v>
      </c>
      <c r="J41" s="80">
        <f t="shared" si="17"/>
        <v>32</v>
      </c>
      <c r="K41" s="85" t="s">
        <v>30</v>
      </c>
      <c r="L41" s="83">
        <v>56998668</v>
      </c>
      <c r="M41" s="102">
        <v>56000000</v>
      </c>
      <c r="N41" s="102">
        <v>0</v>
      </c>
      <c r="O41" s="111">
        <f>'FORMATO 6 '!$H$77</f>
        <v>0</v>
      </c>
      <c r="P41" s="102">
        <f>'FORMATO 2 '!L41:L42</f>
        <v>56000000</v>
      </c>
    </row>
    <row r="42" spans="1:16" ht="15" customHeight="1" x14ac:dyDescent="0.25">
      <c r="A42" s="80"/>
      <c r="B42" s="81"/>
      <c r="C42" s="82"/>
      <c r="D42" s="83"/>
      <c r="E42" s="82"/>
      <c r="F42" s="83"/>
      <c r="G42" s="109"/>
      <c r="H42" s="110"/>
      <c r="I42" s="102"/>
      <c r="J42" s="80"/>
      <c r="K42" s="85"/>
      <c r="L42" s="83"/>
      <c r="M42" s="102"/>
      <c r="N42" s="102"/>
      <c r="O42" s="111"/>
      <c r="P42" s="102"/>
    </row>
    <row r="43" spans="1:16" ht="15" customHeight="1" x14ac:dyDescent="0.25">
      <c r="A43" s="80">
        <f t="shared" si="20"/>
        <v>15</v>
      </c>
      <c r="B43" s="81" t="s">
        <v>82</v>
      </c>
      <c r="C43" s="82"/>
      <c r="D43" s="83">
        <v>535000000</v>
      </c>
      <c r="E43" s="82"/>
      <c r="F43" s="83">
        <v>530046296.30000001</v>
      </c>
      <c r="G43" s="108">
        <v>0</v>
      </c>
      <c r="H43" s="110">
        <f>'FORMATO 6 '!$H$43</f>
        <v>7430555.5500000007</v>
      </c>
      <c r="I43" s="102">
        <f>'FORMATO 2 '!F43:F44</f>
        <v>522615740.75</v>
      </c>
      <c r="J43" s="80">
        <f t="shared" si="17"/>
        <v>33</v>
      </c>
      <c r="K43" s="85" t="s">
        <v>30</v>
      </c>
      <c r="L43" s="102">
        <v>420000000</v>
      </c>
      <c r="M43" s="102">
        <v>419699452</v>
      </c>
      <c r="N43" s="102">
        <v>0</v>
      </c>
      <c r="O43" s="111">
        <f>'FORMATO 6 '!$H$79</f>
        <v>137026</v>
      </c>
      <c r="P43" s="102">
        <f>'FORMATO 2 '!L43:L44</f>
        <v>419562426</v>
      </c>
    </row>
    <row r="44" spans="1:16" ht="15" customHeight="1" x14ac:dyDescent="0.25">
      <c r="A44" s="80"/>
      <c r="B44" s="81"/>
      <c r="C44" s="82"/>
      <c r="D44" s="83"/>
      <c r="E44" s="82"/>
      <c r="F44" s="83"/>
      <c r="G44" s="109"/>
      <c r="H44" s="110"/>
      <c r="I44" s="102"/>
      <c r="J44" s="80"/>
      <c r="K44" s="85"/>
      <c r="L44" s="102"/>
      <c r="M44" s="102"/>
      <c r="N44" s="102"/>
      <c r="O44" s="111"/>
      <c r="P44" s="102"/>
    </row>
    <row r="45" spans="1:16" ht="15" customHeight="1" x14ac:dyDescent="0.25">
      <c r="A45" s="80">
        <f t="shared" si="20"/>
        <v>16</v>
      </c>
      <c r="B45" s="81" t="s">
        <v>9</v>
      </c>
      <c r="C45" s="82"/>
      <c r="D45" s="83">
        <v>735000000</v>
      </c>
      <c r="E45" s="82"/>
      <c r="F45" s="83">
        <v>734403194.01999998</v>
      </c>
      <c r="G45" s="108">
        <v>0</v>
      </c>
      <c r="H45" s="110">
        <f>'FORMATO 6 '!$H$45</f>
        <v>801780.48</v>
      </c>
      <c r="I45" s="102">
        <f>'FORMATO 2 '!F45:F46</f>
        <v>733601413.63999999</v>
      </c>
      <c r="J45" s="21"/>
      <c r="M45" s="27"/>
      <c r="N45" s="27"/>
      <c r="O45" s="27"/>
      <c r="P45" s="27"/>
    </row>
    <row r="46" spans="1:16" ht="15" customHeight="1" x14ac:dyDescent="0.25">
      <c r="A46" s="80"/>
      <c r="B46" s="81"/>
      <c r="C46" s="82"/>
      <c r="D46" s="83"/>
      <c r="E46" s="82"/>
      <c r="F46" s="83"/>
      <c r="G46" s="109"/>
      <c r="H46" s="110"/>
      <c r="I46" s="102"/>
      <c r="J46" s="21"/>
    </row>
    <row r="47" spans="1:16" ht="15" customHeight="1" x14ac:dyDescent="0.25">
      <c r="A47" s="80">
        <f t="shared" si="20"/>
        <v>17</v>
      </c>
      <c r="B47" s="81" t="s">
        <v>104</v>
      </c>
      <c r="C47" s="82"/>
      <c r="D47" s="83">
        <v>500000000</v>
      </c>
      <c r="E47" s="82"/>
      <c r="F47" s="83">
        <v>0</v>
      </c>
      <c r="G47" s="108">
        <v>398101309</v>
      </c>
      <c r="H47" s="110">
        <f>'FORMATO 6 '!H47:H48</f>
        <v>83740</v>
      </c>
      <c r="I47" s="102">
        <f>'FORMATO 2 '!F47:F48</f>
        <v>398017569</v>
      </c>
      <c r="J47" s="70"/>
    </row>
    <row r="48" spans="1:16" ht="15" customHeight="1" x14ac:dyDescent="0.25">
      <c r="A48" s="80"/>
      <c r="B48" s="81"/>
      <c r="C48" s="82"/>
      <c r="D48" s="83"/>
      <c r="E48" s="82"/>
      <c r="F48" s="83"/>
      <c r="G48" s="109"/>
      <c r="H48" s="110"/>
      <c r="I48" s="102"/>
      <c r="J48" s="70"/>
    </row>
    <row r="49" spans="1:16" ht="15" customHeight="1" x14ac:dyDescent="0.25">
      <c r="A49" s="80">
        <f t="shared" si="20"/>
        <v>18</v>
      </c>
      <c r="B49" s="81" t="s">
        <v>82</v>
      </c>
      <c r="C49" s="82"/>
      <c r="D49" s="83">
        <v>1312000000</v>
      </c>
      <c r="E49" s="82"/>
      <c r="F49" s="83">
        <v>0</v>
      </c>
      <c r="G49" s="108">
        <v>1305959773.9000001</v>
      </c>
      <c r="H49" s="110">
        <f>'FORMATO 6 '!H49:H50</f>
        <v>1314996.02</v>
      </c>
      <c r="I49" s="102">
        <f>'FORMATO 2 '!F49:F50</f>
        <v>1304644777.8800001</v>
      </c>
      <c r="J49" s="70"/>
    </row>
    <row r="50" spans="1:16" ht="15" customHeight="1" x14ac:dyDescent="0.25">
      <c r="A50" s="80"/>
      <c r="B50" s="81"/>
      <c r="C50" s="82"/>
      <c r="D50" s="83"/>
      <c r="E50" s="82"/>
      <c r="F50" s="83"/>
      <c r="G50" s="109"/>
      <c r="H50" s="110"/>
      <c r="I50" s="102"/>
      <c r="J50" s="70"/>
    </row>
    <row r="51" spans="1:16" ht="15" customHeight="1" x14ac:dyDescent="0.25">
      <c r="H51" s="27"/>
      <c r="J51" s="82"/>
    </row>
    <row r="52" spans="1:16" ht="15" customHeight="1" x14ac:dyDescent="0.25">
      <c r="A52" s="106" t="s">
        <v>52</v>
      </c>
      <c r="B52" s="106"/>
      <c r="C52" s="106"/>
      <c r="D52" s="106"/>
      <c r="E52" s="107">
        <f>SUM(I15:I50)</f>
        <v>10569741015.505928</v>
      </c>
      <c r="F52" s="107"/>
      <c r="G52" s="107"/>
      <c r="H52" s="107"/>
      <c r="I52" s="107"/>
      <c r="J52" s="82"/>
      <c r="K52" s="114" t="s">
        <v>53</v>
      </c>
      <c r="L52" s="114"/>
      <c r="M52" s="103">
        <f>SUM(P15:P51)-P29-P31-P33-P35-P37-P39-P41</f>
        <v>6976355029.2000008</v>
      </c>
      <c r="N52" s="103"/>
      <c r="O52" s="103"/>
      <c r="P52" s="103"/>
    </row>
    <row r="53" spans="1:16" ht="15" customHeight="1" x14ac:dyDescent="0.25">
      <c r="A53" s="106"/>
      <c r="B53" s="106"/>
      <c r="C53" s="106"/>
      <c r="D53" s="106"/>
      <c r="E53" s="107"/>
      <c r="F53" s="107"/>
      <c r="G53" s="107"/>
      <c r="H53" s="107"/>
      <c r="I53" s="107"/>
      <c r="J53" s="82"/>
      <c r="K53" s="114"/>
      <c r="L53" s="114"/>
      <c r="M53" s="103"/>
      <c r="N53" s="103"/>
      <c r="O53" s="103"/>
      <c r="P53" s="103"/>
    </row>
    <row r="54" spans="1:16" ht="1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82"/>
    </row>
    <row r="55" spans="1:16" ht="15" customHeight="1" x14ac:dyDescent="0.25">
      <c r="A55" s="104" t="s">
        <v>54</v>
      </c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15">
        <f>E52+M52</f>
        <v>17546096044.705929</v>
      </c>
      <c r="N55" s="115"/>
      <c r="O55" s="115"/>
      <c r="P55" s="115"/>
    </row>
    <row r="56" spans="1:16" ht="15" customHeight="1" x14ac:dyDescent="0.25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15"/>
      <c r="N56" s="115"/>
      <c r="O56" s="115"/>
      <c r="P56" s="115"/>
    </row>
    <row r="57" spans="1:16" x14ac:dyDescent="0.25">
      <c r="A57" s="78" t="s">
        <v>103</v>
      </c>
      <c r="B57" s="8"/>
      <c r="C57" s="8"/>
      <c r="D57" s="8"/>
      <c r="E57" s="8"/>
      <c r="F57" s="8"/>
      <c r="G57" s="8"/>
    </row>
    <row r="58" spans="1:16" x14ac:dyDescent="0.25">
      <c r="A58" s="78" t="s">
        <v>105</v>
      </c>
      <c r="B58" s="8"/>
      <c r="C58" s="8"/>
      <c r="D58" s="8"/>
      <c r="E58" s="8"/>
      <c r="F58" s="8"/>
      <c r="G58" s="8"/>
    </row>
    <row r="59" spans="1:16" x14ac:dyDescent="0.25">
      <c r="A59" s="79" t="s">
        <v>109</v>
      </c>
      <c r="B59" s="8"/>
      <c r="C59" s="8"/>
      <c r="D59" s="8"/>
      <c r="E59" s="8"/>
      <c r="F59" s="8"/>
      <c r="G59" s="8"/>
    </row>
    <row r="60" spans="1:16" x14ac:dyDescent="0.25">
      <c r="A60" s="79" t="s">
        <v>110</v>
      </c>
      <c r="B60" s="8"/>
      <c r="C60" s="8"/>
      <c r="D60" s="8"/>
      <c r="E60" s="8"/>
      <c r="F60" s="8"/>
      <c r="G60" s="8"/>
    </row>
    <row r="61" spans="1:16" x14ac:dyDescent="0.25">
      <c r="F61" s="27"/>
    </row>
    <row r="62" spans="1:16" x14ac:dyDescent="0.25">
      <c r="F62" s="27"/>
    </row>
    <row r="63" spans="1:16" x14ac:dyDescent="0.25">
      <c r="F63" s="27"/>
    </row>
  </sheetData>
  <mergeCells count="276">
    <mergeCell ref="M41:M42"/>
    <mergeCell ref="N41:N42"/>
    <mergeCell ref="O41:O42"/>
    <mergeCell ref="P41:P42"/>
    <mergeCell ref="J39:J40"/>
    <mergeCell ref="J41:J42"/>
    <mergeCell ref="J51:J52"/>
    <mergeCell ref="J53:J54"/>
    <mergeCell ref="P27:P28"/>
    <mergeCell ref="P29:P30"/>
    <mergeCell ref="P31:P32"/>
    <mergeCell ref="P33:P34"/>
    <mergeCell ref="P35:P36"/>
    <mergeCell ref="M52:P53"/>
    <mergeCell ref="O31:O32"/>
    <mergeCell ref="O33:O34"/>
    <mergeCell ref="O35:O36"/>
    <mergeCell ref="N27:N28"/>
    <mergeCell ref="N29:N30"/>
    <mergeCell ref="N31:N32"/>
    <mergeCell ref="N33:N34"/>
    <mergeCell ref="N35:N36"/>
    <mergeCell ref="K35:K36"/>
    <mergeCell ref="L35:L36"/>
    <mergeCell ref="M33:M34"/>
    <mergeCell ref="L39:L40"/>
    <mergeCell ref="L33:L34"/>
    <mergeCell ref="M31:M32"/>
    <mergeCell ref="M39:M40"/>
    <mergeCell ref="N37:N38"/>
    <mergeCell ref="N39:N40"/>
    <mergeCell ref="O37:O38"/>
    <mergeCell ref="O39:O40"/>
    <mergeCell ref="P37:P38"/>
    <mergeCell ref="P39:P40"/>
    <mergeCell ref="M37:M38"/>
    <mergeCell ref="P15:P16"/>
    <mergeCell ref="P17:P18"/>
    <mergeCell ref="P19:P20"/>
    <mergeCell ref="P21:P22"/>
    <mergeCell ref="P23:P24"/>
    <mergeCell ref="P25:P26"/>
    <mergeCell ref="O25:O26"/>
    <mergeCell ref="O27:O28"/>
    <mergeCell ref="O29:O30"/>
    <mergeCell ref="O15:O16"/>
    <mergeCell ref="O17:O18"/>
    <mergeCell ref="O19:O20"/>
    <mergeCell ref="O21:O22"/>
    <mergeCell ref="O23:O24"/>
    <mergeCell ref="M27:M28"/>
    <mergeCell ref="M23:M24"/>
    <mergeCell ref="N25:N26"/>
    <mergeCell ref="N15:N16"/>
    <mergeCell ref="N17:N18"/>
    <mergeCell ref="N19:N20"/>
    <mergeCell ref="N21:N22"/>
    <mergeCell ref="K15:K16"/>
    <mergeCell ref="L15:L16"/>
    <mergeCell ref="M15:M16"/>
    <mergeCell ref="M21:M22"/>
    <mergeCell ref="M17:M18"/>
    <mergeCell ref="I17:I18"/>
    <mergeCell ref="L25:L26"/>
    <mergeCell ref="M25:M26"/>
    <mergeCell ref="K25:K26"/>
    <mergeCell ref="J17:J18"/>
    <mergeCell ref="K17:K18"/>
    <mergeCell ref="L17:L18"/>
    <mergeCell ref="I23:I24"/>
    <mergeCell ref="J23:J24"/>
    <mergeCell ref="K23:K24"/>
    <mergeCell ref="L23:L24"/>
    <mergeCell ref="N23:N24"/>
    <mergeCell ref="H19:H20"/>
    <mergeCell ref="H21:H22"/>
    <mergeCell ref="H23:H24"/>
    <mergeCell ref="H25:H26"/>
    <mergeCell ref="H27:H28"/>
    <mergeCell ref="H29:H30"/>
    <mergeCell ref="H31:H32"/>
    <mergeCell ref="K21:K22"/>
    <mergeCell ref="L21:L22"/>
    <mergeCell ref="K29:K30"/>
    <mergeCell ref="L29:L30"/>
    <mergeCell ref="M19:M20"/>
    <mergeCell ref="K19:K20"/>
    <mergeCell ref="F23:F24"/>
    <mergeCell ref="F25:F26"/>
    <mergeCell ref="F27:F28"/>
    <mergeCell ref="G31:G32"/>
    <mergeCell ref="G33:G34"/>
    <mergeCell ref="G35:G36"/>
    <mergeCell ref="G37:G38"/>
    <mergeCell ref="G39:G40"/>
    <mergeCell ref="G17:G18"/>
    <mergeCell ref="G19:G20"/>
    <mergeCell ref="G21:G22"/>
    <mergeCell ref="G23:G24"/>
    <mergeCell ref="G25:G26"/>
    <mergeCell ref="G27:G28"/>
    <mergeCell ref="F35:F36"/>
    <mergeCell ref="F37:F38"/>
    <mergeCell ref="F39:F40"/>
    <mergeCell ref="A52:D53"/>
    <mergeCell ref="E52:I53"/>
    <mergeCell ref="K52:L53"/>
    <mergeCell ref="A55:L56"/>
    <mergeCell ref="M55:P56"/>
    <mergeCell ref="A41:A42"/>
    <mergeCell ref="B41:B42"/>
    <mergeCell ref="C41:C42"/>
    <mergeCell ref="D41:D42"/>
    <mergeCell ref="E41:E42"/>
    <mergeCell ref="I41:I42"/>
    <mergeCell ref="F41:F42"/>
    <mergeCell ref="G41:G42"/>
    <mergeCell ref="H41:H42"/>
    <mergeCell ref="A43:A44"/>
    <mergeCell ref="A45:A46"/>
    <mergeCell ref="B43:B44"/>
    <mergeCell ref="B45:B46"/>
    <mergeCell ref="C43:C44"/>
    <mergeCell ref="D43:D44"/>
    <mergeCell ref="D45:D46"/>
    <mergeCell ref="E43:E44"/>
    <mergeCell ref="E45:E46"/>
    <mergeCell ref="F43:F44"/>
    <mergeCell ref="A39:A40"/>
    <mergeCell ref="B39:B40"/>
    <mergeCell ref="C39:C40"/>
    <mergeCell ref="D39:D40"/>
    <mergeCell ref="E39:E40"/>
    <mergeCell ref="I39:I40"/>
    <mergeCell ref="H39:H40"/>
    <mergeCell ref="M35:M36"/>
    <mergeCell ref="A37:A38"/>
    <mergeCell ref="B37:B38"/>
    <mergeCell ref="C37:C38"/>
    <mergeCell ref="D37:D38"/>
    <mergeCell ref="E37:E38"/>
    <mergeCell ref="I37:I38"/>
    <mergeCell ref="J37:J38"/>
    <mergeCell ref="I35:I36"/>
    <mergeCell ref="J35:J36"/>
    <mergeCell ref="K37:K38"/>
    <mergeCell ref="L37:L38"/>
    <mergeCell ref="A35:A36"/>
    <mergeCell ref="B35:B36"/>
    <mergeCell ref="C35:C36"/>
    <mergeCell ref="D35:D36"/>
    <mergeCell ref="E35:E36"/>
    <mergeCell ref="A33:A34"/>
    <mergeCell ref="B33:B34"/>
    <mergeCell ref="C33:C34"/>
    <mergeCell ref="D33:D34"/>
    <mergeCell ref="E33:E34"/>
    <mergeCell ref="I33:I34"/>
    <mergeCell ref="J33:J34"/>
    <mergeCell ref="M29:M30"/>
    <mergeCell ref="A31:A32"/>
    <mergeCell ref="B31:B32"/>
    <mergeCell ref="C31:C32"/>
    <mergeCell ref="D31:D32"/>
    <mergeCell ref="E31:E32"/>
    <mergeCell ref="I31:I32"/>
    <mergeCell ref="J31:J32"/>
    <mergeCell ref="K33:K34"/>
    <mergeCell ref="I29:I30"/>
    <mergeCell ref="J29:J30"/>
    <mergeCell ref="K31:K32"/>
    <mergeCell ref="L31:L32"/>
    <mergeCell ref="A29:A30"/>
    <mergeCell ref="B29:B30"/>
    <mergeCell ref="C29:C30"/>
    <mergeCell ref="D29:D30"/>
    <mergeCell ref="E27:E28"/>
    <mergeCell ref="I27:I28"/>
    <mergeCell ref="J27:J28"/>
    <mergeCell ref="A25:A26"/>
    <mergeCell ref="B25:B26"/>
    <mergeCell ref="C25:C26"/>
    <mergeCell ref="D25:D26"/>
    <mergeCell ref="E25:E26"/>
    <mergeCell ref="I25:I26"/>
    <mergeCell ref="J25:J26"/>
    <mergeCell ref="D21:D22"/>
    <mergeCell ref="E21:E22"/>
    <mergeCell ref="I21:I22"/>
    <mergeCell ref="J21:J22"/>
    <mergeCell ref="A19:A20"/>
    <mergeCell ref="B19:B20"/>
    <mergeCell ref="C19:C20"/>
    <mergeCell ref="D19:D20"/>
    <mergeCell ref="E19:E20"/>
    <mergeCell ref="I19:I20"/>
    <mergeCell ref="J19:J20"/>
    <mergeCell ref="F19:F20"/>
    <mergeCell ref="F21:F22"/>
    <mergeCell ref="J11:J14"/>
    <mergeCell ref="A15:A16"/>
    <mergeCell ref="B15:B16"/>
    <mergeCell ref="C15:C16"/>
    <mergeCell ref="D15:D16"/>
    <mergeCell ref="E15:E16"/>
    <mergeCell ref="I15:I16"/>
    <mergeCell ref="J15:J16"/>
    <mergeCell ref="F15:F16"/>
    <mergeCell ref="G15:G16"/>
    <mergeCell ref="H15:H16"/>
    <mergeCell ref="H33:H34"/>
    <mergeCell ref="H35:H36"/>
    <mergeCell ref="H37:H38"/>
    <mergeCell ref="L41:L42"/>
    <mergeCell ref="A17:A18"/>
    <mergeCell ref="B17:B18"/>
    <mergeCell ref="C17:C18"/>
    <mergeCell ref="D17:D18"/>
    <mergeCell ref="E17:E18"/>
    <mergeCell ref="F17:F18"/>
    <mergeCell ref="H17:H18"/>
    <mergeCell ref="A23:A24"/>
    <mergeCell ref="B23:B24"/>
    <mergeCell ref="C23:C24"/>
    <mergeCell ref="D23:D24"/>
    <mergeCell ref="E23:E24"/>
    <mergeCell ref="L19:L20"/>
    <mergeCell ref="A27:A28"/>
    <mergeCell ref="B27:B28"/>
    <mergeCell ref="C27:C28"/>
    <mergeCell ref="D27:D28"/>
    <mergeCell ref="A21:A22"/>
    <mergeCell ref="B21:B22"/>
    <mergeCell ref="C21:C22"/>
    <mergeCell ref="J43:J44"/>
    <mergeCell ref="K43:K44"/>
    <mergeCell ref="L43:L44"/>
    <mergeCell ref="M43:M44"/>
    <mergeCell ref="N43:N44"/>
    <mergeCell ref="O43:O44"/>
    <mergeCell ref="P43:P44"/>
    <mergeCell ref="C45:C46"/>
    <mergeCell ref="K27:K28"/>
    <mergeCell ref="L27:L28"/>
    <mergeCell ref="F45:F46"/>
    <mergeCell ref="G43:G44"/>
    <mergeCell ref="G45:G46"/>
    <mergeCell ref="H43:H44"/>
    <mergeCell ref="H45:H46"/>
    <mergeCell ref="I43:I44"/>
    <mergeCell ref="I45:I46"/>
    <mergeCell ref="K39:K40"/>
    <mergeCell ref="K41:K42"/>
    <mergeCell ref="E29:E30"/>
    <mergeCell ref="F29:F30"/>
    <mergeCell ref="G29:G30"/>
    <mergeCell ref="F31:F32"/>
    <mergeCell ref="F33:F34"/>
    <mergeCell ref="A47:A48"/>
    <mergeCell ref="B47:B48"/>
    <mergeCell ref="C47:C48"/>
    <mergeCell ref="D47:D48"/>
    <mergeCell ref="E47:E48"/>
    <mergeCell ref="F47:F48"/>
    <mergeCell ref="G47:G48"/>
    <mergeCell ref="H47:H48"/>
    <mergeCell ref="I47:I48"/>
    <mergeCell ref="A49:A50"/>
    <mergeCell ref="B49:B50"/>
    <mergeCell ref="C49:C50"/>
    <mergeCell ref="D49:D50"/>
    <mergeCell ref="E49:E50"/>
    <mergeCell ref="F49:F50"/>
    <mergeCell ref="G49:G50"/>
    <mergeCell ref="H49:H50"/>
    <mergeCell ref="I49:I50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M61"/>
  <sheetViews>
    <sheetView workbookViewId="0">
      <selection activeCell="K55" sqref="K55:L56"/>
    </sheetView>
  </sheetViews>
  <sheetFormatPr baseColWidth="10" defaultRowHeight="15" x14ac:dyDescent="0.25"/>
  <cols>
    <col min="1" max="1" width="4" customWidth="1"/>
    <col min="2" max="2" width="21.42578125" customWidth="1"/>
    <col min="3" max="3" width="2" customWidth="1"/>
    <col min="4" max="4" width="20.7109375" customWidth="1"/>
    <col min="5" max="5" width="1.42578125" customWidth="1"/>
    <col min="6" max="6" width="21.85546875" customWidth="1"/>
    <col min="7" max="7" width="3.140625" customWidth="1"/>
    <col min="8" max="8" width="22.140625" customWidth="1"/>
    <col min="9" max="9" width="3" customWidth="1"/>
    <col min="10" max="10" width="20.85546875" customWidth="1"/>
    <col min="11" max="11" width="1.7109375" customWidth="1"/>
    <col min="12" max="12" width="20.85546875" customWidth="1"/>
  </cols>
  <sheetData>
    <row r="11" spans="1:13" x14ac:dyDescent="0.25">
      <c r="A11" s="1"/>
      <c r="B11" s="2" t="s">
        <v>1</v>
      </c>
      <c r="C11" s="2"/>
      <c r="D11" s="2" t="s">
        <v>0</v>
      </c>
      <c r="E11" s="2"/>
      <c r="F11" s="2" t="s">
        <v>56</v>
      </c>
      <c r="G11" s="96"/>
      <c r="H11" s="2" t="s">
        <v>1</v>
      </c>
      <c r="I11" s="2"/>
      <c r="J11" s="2" t="s">
        <v>0</v>
      </c>
      <c r="K11" s="2"/>
      <c r="L11" s="2" t="s">
        <v>56</v>
      </c>
      <c r="M11" s="4"/>
    </row>
    <row r="12" spans="1:13" x14ac:dyDescent="0.25">
      <c r="A12" s="1"/>
      <c r="B12" s="3"/>
      <c r="C12" s="3"/>
      <c r="D12" s="3"/>
      <c r="E12" s="3"/>
      <c r="F12" s="3"/>
      <c r="G12" s="96"/>
      <c r="H12" s="3"/>
      <c r="I12" s="3"/>
      <c r="J12" s="3"/>
      <c r="K12" s="3"/>
      <c r="L12" s="3"/>
      <c r="M12" s="5"/>
    </row>
    <row r="13" spans="1:13" ht="18" x14ac:dyDescent="0.25">
      <c r="A13" s="6"/>
      <c r="B13" s="6"/>
      <c r="C13" s="6"/>
      <c r="D13" s="7" t="s">
        <v>4</v>
      </c>
      <c r="E13" s="6"/>
      <c r="F13" s="6"/>
      <c r="G13" s="96"/>
      <c r="H13" s="6"/>
      <c r="I13" s="6"/>
      <c r="J13" s="7" t="s">
        <v>5</v>
      </c>
      <c r="K13" s="6"/>
      <c r="L13" s="6"/>
      <c r="M13" s="8"/>
    </row>
    <row r="14" spans="1:13" x14ac:dyDescent="0.25">
      <c r="A14" s="6"/>
      <c r="B14" s="9"/>
      <c r="C14" s="9"/>
      <c r="D14" s="9"/>
      <c r="E14" s="9"/>
      <c r="F14" s="9"/>
      <c r="G14" s="97"/>
      <c r="H14" s="9"/>
      <c r="I14" s="9"/>
      <c r="J14" s="9"/>
      <c r="K14" s="9"/>
      <c r="L14" s="9"/>
      <c r="M14" s="8"/>
    </row>
    <row r="15" spans="1:13" ht="15.75" customHeight="1" x14ac:dyDescent="0.25">
      <c r="A15" s="80">
        <v>1</v>
      </c>
      <c r="B15" s="87" t="s">
        <v>6</v>
      </c>
      <c r="C15" s="90"/>
      <c r="D15" s="121">
        <v>665000000</v>
      </c>
      <c r="E15" s="100"/>
      <c r="F15" s="89">
        <v>9167793.3099999987</v>
      </c>
      <c r="G15" s="80">
        <v>17</v>
      </c>
      <c r="H15" s="87" t="s">
        <v>30</v>
      </c>
      <c r="I15" s="90"/>
      <c r="J15" s="121">
        <v>389179937</v>
      </c>
      <c r="K15" s="90"/>
      <c r="L15" s="118">
        <v>5471835</v>
      </c>
    </row>
    <row r="16" spans="1:13" ht="15.75" customHeight="1" x14ac:dyDescent="0.25">
      <c r="A16" s="80"/>
      <c r="B16" s="88"/>
      <c r="C16" s="82"/>
      <c r="D16" s="122"/>
      <c r="E16" s="98"/>
      <c r="F16" s="118"/>
      <c r="G16" s="80"/>
      <c r="H16" s="88"/>
      <c r="I16" s="82"/>
      <c r="J16" s="117"/>
      <c r="K16" s="82"/>
      <c r="L16" s="118"/>
    </row>
    <row r="17" spans="1:12" ht="15.75" customHeight="1" x14ac:dyDescent="0.25">
      <c r="A17" s="80">
        <f>A15+1</f>
        <v>2</v>
      </c>
      <c r="B17" s="85" t="s">
        <v>7</v>
      </c>
      <c r="C17" s="82"/>
      <c r="D17" s="117">
        <v>632300000</v>
      </c>
      <c r="E17" s="98"/>
      <c r="F17" s="118">
        <v>9724674.7899999991</v>
      </c>
      <c r="G17" s="80">
        <f>G15+1</f>
        <v>18</v>
      </c>
      <c r="H17" s="85" t="s">
        <v>30</v>
      </c>
      <c r="I17" s="82"/>
      <c r="J17" s="117">
        <v>500000000</v>
      </c>
      <c r="K17" s="82"/>
      <c r="L17" s="118">
        <v>4203418.6399999997</v>
      </c>
    </row>
    <row r="18" spans="1:12" ht="15.75" customHeight="1" x14ac:dyDescent="0.25">
      <c r="A18" s="80"/>
      <c r="B18" s="85"/>
      <c r="C18" s="82"/>
      <c r="D18" s="117"/>
      <c r="E18" s="98"/>
      <c r="F18" s="118"/>
      <c r="G18" s="80"/>
      <c r="H18" s="85"/>
      <c r="I18" s="82"/>
      <c r="J18" s="117"/>
      <c r="K18" s="82"/>
      <c r="L18" s="118"/>
    </row>
    <row r="19" spans="1:12" ht="15.75" customHeight="1" x14ac:dyDescent="0.25">
      <c r="A19" s="80">
        <f t="shared" ref="A19" si="0">A17+1</f>
        <v>3</v>
      </c>
      <c r="B19" s="85" t="s">
        <v>8</v>
      </c>
      <c r="C19" s="82"/>
      <c r="D19" s="117">
        <v>409057943.31999999</v>
      </c>
      <c r="E19" s="98"/>
      <c r="F19" s="118">
        <v>5643674.1200000001</v>
      </c>
      <c r="G19" s="80">
        <f t="shared" ref="G19" si="1">G17+1</f>
        <v>19</v>
      </c>
      <c r="H19" s="85" t="s">
        <v>30</v>
      </c>
      <c r="I19" s="82"/>
      <c r="J19" s="117">
        <v>1750000000</v>
      </c>
      <c r="K19" s="82"/>
      <c r="L19" s="118">
        <v>21485619.559999999</v>
      </c>
    </row>
    <row r="20" spans="1:12" ht="15.75" customHeight="1" x14ac:dyDescent="0.25">
      <c r="A20" s="80"/>
      <c r="B20" s="85"/>
      <c r="C20" s="82"/>
      <c r="D20" s="117"/>
      <c r="E20" s="98"/>
      <c r="F20" s="118"/>
      <c r="G20" s="80"/>
      <c r="H20" s="85"/>
      <c r="I20" s="82"/>
      <c r="J20" s="117"/>
      <c r="K20" s="82"/>
      <c r="L20" s="118"/>
    </row>
    <row r="21" spans="1:12" ht="15.75" customHeight="1" x14ac:dyDescent="0.25">
      <c r="A21" s="80">
        <f t="shared" ref="A21" si="2">A19+1</f>
        <v>4</v>
      </c>
      <c r="B21" s="85" t="s">
        <v>7</v>
      </c>
      <c r="C21" s="82"/>
      <c r="D21" s="117">
        <v>374700000</v>
      </c>
      <c r="E21" s="98"/>
      <c r="F21" s="118">
        <v>5512998.1699999999</v>
      </c>
      <c r="G21" s="80">
        <f t="shared" ref="G21" si="3">G19+1</f>
        <v>20</v>
      </c>
      <c r="H21" s="85" t="s">
        <v>30</v>
      </c>
      <c r="I21" s="82"/>
      <c r="J21" s="117">
        <v>1920000000</v>
      </c>
      <c r="K21" s="82"/>
      <c r="L21" s="118">
        <v>26339431.519999996</v>
      </c>
    </row>
    <row r="22" spans="1:12" ht="15.75" customHeight="1" x14ac:dyDescent="0.25">
      <c r="A22" s="80"/>
      <c r="B22" s="85"/>
      <c r="C22" s="82"/>
      <c r="D22" s="117"/>
      <c r="E22" s="98"/>
      <c r="F22" s="118"/>
      <c r="G22" s="80"/>
      <c r="H22" s="85"/>
      <c r="I22" s="82"/>
      <c r="J22" s="117"/>
      <c r="K22" s="82"/>
      <c r="L22" s="118"/>
    </row>
    <row r="23" spans="1:12" ht="15.75" customHeight="1" x14ac:dyDescent="0.25">
      <c r="A23" s="80">
        <f t="shared" ref="A23" si="4">A21+1</f>
        <v>5</v>
      </c>
      <c r="B23" s="85" t="s">
        <v>7</v>
      </c>
      <c r="C23" s="82"/>
      <c r="D23" s="117">
        <v>153170629</v>
      </c>
      <c r="E23" s="98"/>
      <c r="F23" s="118">
        <v>3184574.77</v>
      </c>
      <c r="G23" s="80">
        <f t="shared" ref="G23" si="5">G21+1</f>
        <v>21</v>
      </c>
      <c r="H23" s="85" t="s">
        <v>30</v>
      </c>
      <c r="I23" s="82"/>
      <c r="J23" s="117">
        <v>1444885373.0799999</v>
      </c>
      <c r="K23" s="82"/>
      <c r="L23" s="118">
        <v>31253731.010000002</v>
      </c>
    </row>
    <row r="24" spans="1:12" ht="15.75" customHeight="1" x14ac:dyDescent="0.25">
      <c r="A24" s="80"/>
      <c r="B24" s="85"/>
      <c r="C24" s="82"/>
      <c r="D24" s="117"/>
      <c r="E24" s="98"/>
      <c r="F24" s="118"/>
      <c r="G24" s="80"/>
      <c r="H24" s="85"/>
      <c r="I24" s="82"/>
      <c r="J24" s="117"/>
      <c r="K24" s="82"/>
      <c r="L24" s="118"/>
    </row>
    <row r="25" spans="1:12" ht="15.75" customHeight="1" x14ac:dyDescent="0.25">
      <c r="A25" s="80">
        <f t="shared" ref="A25" si="6">A23+1</f>
        <v>6</v>
      </c>
      <c r="B25" s="85" t="s">
        <v>9</v>
      </c>
      <c r="C25" s="82"/>
      <c r="D25" s="117">
        <v>2191682494.4400001</v>
      </c>
      <c r="E25" s="98"/>
      <c r="F25" s="118">
        <v>48296606.710000001</v>
      </c>
      <c r="G25" s="80">
        <f t="shared" ref="G25" si="7">G23+1</f>
        <v>22</v>
      </c>
      <c r="H25" s="85" t="s">
        <v>30</v>
      </c>
      <c r="I25" s="82"/>
      <c r="J25" s="117">
        <v>1928217853.28</v>
      </c>
      <c r="K25" s="82"/>
      <c r="L25" s="118">
        <v>42822361.019999996</v>
      </c>
    </row>
    <row r="26" spans="1:12" ht="15.75" customHeight="1" x14ac:dyDescent="0.25">
      <c r="A26" s="80"/>
      <c r="B26" s="85"/>
      <c r="C26" s="82"/>
      <c r="D26" s="117"/>
      <c r="E26" s="98"/>
      <c r="F26" s="118"/>
      <c r="G26" s="80"/>
      <c r="H26" s="85"/>
      <c r="I26" s="82"/>
      <c r="J26" s="117"/>
      <c r="K26" s="82"/>
      <c r="L26" s="118"/>
    </row>
    <row r="27" spans="1:12" ht="15.75" customHeight="1" x14ac:dyDescent="0.25">
      <c r="A27" s="80">
        <f t="shared" ref="A27" si="8">A25+1</f>
        <v>7</v>
      </c>
      <c r="B27" s="85" t="s">
        <v>7</v>
      </c>
      <c r="C27" s="82"/>
      <c r="D27" s="117">
        <v>249553564</v>
      </c>
      <c r="E27" s="98"/>
      <c r="F27" s="118">
        <v>4894836.43</v>
      </c>
      <c r="G27" s="80">
        <f t="shared" ref="G27" si="9">G25+1</f>
        <v>23</v>
      </c>
      <c r="H27" s="85" t="s">
        <v>30</v>
      </c>
      <c r="I27" s="82"/>
      <c r="J27" s="117">
        <v>1000000000</v>
      </c>
      <c r="K27" s="82"/>
      <c r="L27" s="118">
        <v>18439766.210000001</v>
      </c>
    </row>
    <row r="28" spans="1:12" ht="15.75" customHeight="1" x14ac:dyDescent="0.25">
      <c r="A28" s="80"/>
      <c r="B28" s="85"/>
      <c r="C28" s="82"/>
      <c r="D28" s="117"/>
      <c r="E28" s="98"/>
      <c r="F28" s="118"/>
      <c r="G28" s="80"/>
      <c r="H28" s="85"/>
      <c r="I28" s="82"/>
      <c r="J28" s="117"/>
      <c r="K28" s="82"/>
      <c r="L28" s="118"/>
    </row>
    <row r="29" spans="1:12" ht="15.75" customHeight="1" x14ac:dyDescent="0.25">
      <c r="A29" s="80">
        <f t="shared" ref="A29" si="10">A27+1</f>
        <v>8</v>
      </c>
      <c r="B29" s="85" t="s">
        <v>9</v>
      </c>
      <c r="C29" s="82"/>
      <c r="D29" s="120">
        <v>490326868.06999999</v>
      </c>
      <c r="E29" s="98"/>
      <c r="F29" s="118">
        <v>10816969.58</v>
      </c>
      <c r="G29" s="80">
        <f t="shared" ref="G29" si="11">G27+1</f>
        <v>24</v>
      </c>
      <c r="H29" s="85" t="s">
        <v>30</v>
      </c>
      <c r="I29" s="82"/>
      <c r="J29" s="117">
        <v>1000000000</v>
      </c>
      <c r="K29" s="82"/>
      <c r="L29" s="118">
        <v>19905378.649999999</v>
      </c>
    </row>
    <row r="30" spans="1:12" ht="15.75" customHeight="1" x14ac:dyDescent="0.25">
      <c r="A30" s="80"/>
      <c r="B30" s="85"/>
      <c r="C30" s="82"/>
      <c r="D30" s="120"/>
      <c r="E30" s="98"/>
      <c r="F30" s="118"/>
      <c r="G30" s="80"/>
      <c r="H30" s="85"/>
      <c r="I30" s="82"/>
      <c r="J30" s="117"/>
      <c r="K30" s="82"/>
      <c r="L30" s="118"/>
    </row>
    <row r="31" spans="1:12" ht="15" customHeight="1" x14ac:dyDescent="0.25">
      <c r="A31" s="80">
        <f t="shared" ref="A31" si="12">A29+1</f>
        <v>9</v>
      </c>
      <c r="B31" s="81" t="s">
        <v>7</v>
      </c>
      <c r="C31" s="82"/>
      <c r="D31" s="119">
        <v>949001040.55999994</v>
      </c>
      <c r="E31" s="98"/>
      <c r="F31" s="118">
        <v>20180382.329999998</v>
      </c>
      <c r="G31" s="80">
        <f t="shared" ref="G31" si="13">G29+1</f>
        <v>25</v>
      </c>
      <c r="H31" s="85" t="s">
        <v>30</v>
      </c>
      <c r="I31" s="82"/>
      <c r="J31" s="120">
        <v>300000000</v>
      </c>
      <c r="K31" s="82"/>
      <c r="L31" s="118">
        <v>6335166.6699999999</v>
      </c>
    </row>
    <row r="32" spans="1:12" ht="15" customHeight="1" x14ac:dyDescent="0.25">
      <c r="A32" s="80"/>
      <c r="B32" s="81"/>
      <c r="C32" s="82"/>
      <c r="D32" s="119"/>
      <c r="E32" s="98"/>
      <c r="F32" s="118"/>
      <c r="G32" s="80"/>
      <c r="H32" s="85"/>
      <c r="I32" s="82"/>
      <c r="J32" s="120"/>
      <c r="K32" s="82"/>
      <c r="L32" s="118"/>
    </row>
    <row r="33" spans="1:12" ht="15.75" customHeight="1" x14ac:dyDescent="0.25">
      <c r="A33" s="80">
        <f t="shared" ref="A33" si="14">A31+1</f>
        <v>10</v>
      </c>
      <c r="B33" s="81" t="s">
        <v>10</v>
      </c>
      <c r="C33" s="82"/>
      <c r="D33" s="117">
        <v>100000000</v>
      </c>
      <c r="E33" s="98"/>
      <c r="F33" s="118">
        <v>604919.63</v>
      </c>
      <c r="G33" s="80">
        <f t="shared" ref="G33" si="15">G31+1</f>
        <v>26</v>
      </c>
      <c r="H33" s="85" t="s">
        <v>30</v>
      </c>
      <c r="I33" s="82"/>
      <c r="J33" s="119">
        <v>299888355</v>
      </c>
      <c r="K33" s="82"/>
      <c r="L33" s="118">
        <v>6254345.9100000001</v>
      </c>
    </row>
    <row r="34" spans="1:12" ht="15.75" customHeight="1" x14ac:dyDescent="0.25">
      <c r="A34" s="80"/>
      <c r="B34" s="81"/>
      <c r="C34" s="82"/>
      <c r="D34" s="117"/>
      <c r="E34" s="98"/>
      <c r="F34" s="118"/>
      <c r="G34" s="80"/>
      <c r="H34" s="85"/>
      <c r="I34" s="82"/>
      <c r="J34" s="119"/>
      <c r="K34" s="82"/>
      <c r="L34" s="118"/>
    </row>
    <row r="35" spans="1:12" ht="15" customHeight="1" x14ac:dyDescent="0.25">
      <c r="A35" s="80">
        <f t="shared" ref="A35" si="16">A33+1</f>
        <v>11</v>
      </c>
      <c r="B35" s="81" t="s">
        <v>11</v>
      </c>
      <c r="C35" s="82"/>
      <c r="D35" s="117">
        <v>500000000</v>
      </c>
      <c r="E35" s="98"/>
      <c r="F35" s="118">
        <v>10923381.85</v>
      </c>
      <c r="G35" s="80">
        <f t="shared" ref="G35:G43" si="17">G33+1</f>
        <v>27</v>
      </c>
      <c r="H35" s="85" t="s">
        <v>30</v>
      </c>
      <c r="I35" s="82"/>
      <c r="J35" s="117">
        <v>223786059</v>
      </c>
      <c r="K35" s="82"/>
      <c r="L35" s="118">
        <v>4266073.09</v>
      </c>
    </row>
    <row r="36" spans="1:12" ht="15" customHeight="1" x14ac:dyDescent="0.25">
      <c r="A36" s="80"/>
      <c r="B36" s="81"/>
      <c r="C36" s="82"/>
      <c r="D36" s="117"/>
      <c r="E36" s="98"/>
      <c r="F36" s="118"/>
      <c r="G36" s="80"/>
      <c r="H36" s="85"/>
      <c r="I36" s="82"/>
      <c r="J36" s="117"/>
      <c r="K36" s="82"/>
      <c r="L36" s="118"/>
    </row>
    <row r="37" spans="1:12" ht="15" customHeight="1" x14ac:dyDescent="0.25">
      <c r="A37" s="80">
        <f t="shared" ref="A37" si="18">A35+1</f>
        <v>12</v>
      </c>
      <c r="B37" s="81" t="s">
        <v>7</v>
      </c>
      <c r="C37" s="82"/>
      <c r="D37" s="117">
        <v>1400000000</v>
      </c>
      <c r="E37" s="98"/>
      <c r="F37" s="118">
        <v>31084958.82</v>
      </c>
      <c r="G37" s="80">
        <f t="shared" si="17"/>
        <v>28</v>
      </c>
      <c r="H37" s="85" t="s">
        <v>30</v>
      </c>
      <c r="I37" s="82"/>
      <c r="J37" s="117">
        <v>500379494</v>
      </c>
      <c r="K37" s="82"/>
      <c r="L37" s="118">
        <v>10366935.449999999</v>
      </c>
    </row>
    <row r="38" spans="1:12" ht="15" customHeight="1" x14ac:dyDescent="0.25">
      <c r="A38" s="80"/>
      <c r="B38" s="81"/>
      <c r="C38" s="82"/>
      <c r="D38" s="117"/>
      <c r="E38" s="98"/>
      <c r="F38" s="118"/>
      <c r="G38" s="80"/>
      <c r="H38" s="85"/>
      <c r="I38" s="82"/>
      <c r="J38" s="117"/>
      <c r="K38" s="82"/>
      <c r="L38" s="118"/>
    </row>
    <row r="39" spans="1:12" ht="15" customHeight="1" x14ac:dyDescent="0.25">
      <c r="A39" s="80">
        <f t="shared" ref="A39" si="19">A37+1</f>
        <v>13</v>
      </c>
      <c r="B39" s="81" t="s">
        <v>7</v>
      </c>
      <c r="C39" s="82"/>
      <c r="D39" s="117">
        <v>610000000</v>
      </c>
      <c r="E39" s="98"/>
      <c r="F39" s="118">
        <v>13849317.029999999</v>
      </c>
      <c r="G39" s="80">
        <f t="shared" si="17"/>
        <v>29</v>
      </c>
      <c r="H39" s="85" t="s">
        <v>30</v>
      </c>
      <c r="I39" s="82"/>
      <c r="J39" s="117">
        <v>86788886</v>
      </c>
      <c r="K39" s="82"/>
      <c r="L39" s="118">
        <v>1923590.7399999998</v>
      </c>
    </row>
    <row r="40" spans="1:12" ht="15" customHeight="1" x14ac:dyDescent="0.25">
      <c r="A40" s="80"/>
      <c r="B40" s="81"/>
      <c r="C40" s="82"/>
      <c r="D40" s="117"/>
      <c r="E40" s="98"/>
      <c r="F40" s="118"/>
      <c r="G40" s="80"/>
      <c r="H40" s="85"/>
      <c r="I40" s="82"/>
      <c r="J40" s="117"/>
      <c r="K40" s="82"/>
      <c r="L40" s="118"/>
    </row>
    <row r="41" spans="1:12" ht="15" customHeight="1" x14ac:dyDescent="0.25">
      <c r="A41" s="80">
        <f t="shared" ref="A41:A49" si="20">A39+1</f>
        <v>14</v>
      </c>
      <c r="B41" s="81" t="s">
        <v>101</v>
      </c>
      <c r="C41" s="82"/>
      <c r="D41" s="117">
        <v>1355000000</v>
      </c>
      <c r="E41" s="98"/>
      <c r="F41" s="118">
        <v>19917523.190000001</v>
      </c>
      <c r="G41" s="80">
        <f t="shared" si="17"/>
        <v>30</v>
      </c>
      <c r="H41" s="85" t="s">
        <v>30</v>
      </c>
      <c r="I41" s="82"/>
      <c r="J41" s="117">
        <v>56998668</v>
      </c>
      <c r="K41" s="82"/>
      <c r="L41" s="118">
        <v>1285293.33</v>
      </c>
    </row>
    <row r="42" spans="1:12" ht="15" customHeight="1" x14ac:dyDescent="0.25">
      <c r="A42" s="80"/>
      <c r="B42" s="81"/>
      <c r="C42" s="82"/>
      <c r="D42" s="117"/>
      <c r="E42" s="98"/>
      <c r="F42" s="118"/>
      <c r="G42" s="80"/>
      <c r="H42" s="85"/>
      <c r="I42" s="82"/>
      <c r="J42" s="117"/>
      <c r="K42" s="82"/>
      <c r="L42" s="118"/>
    </row>
    <row r="43" spans="1:12" ht="15" customHeight="1" x14ac:dyDescent="0.25">
      <c r="A43" s="80">
        <f t="shared" si="20"/>
        <v>15</v>
      </c>
      <c r="B43" s="81" t="s">
        <v>82</v>
      </c>
      <c r="C43" s="82"/>
      <c r="D43" s="117">
        <v>535000000</v>
      </c>
      <c r="E43" s="98"/>
      <c r="F43" s="118">
        <v>11818445.210000001</v>
      </c>
      <c r="G43" s="80">
        <f t="shared" si="17"/>
        <v>31</v>
      </c>
      <c r="H43" s="85" t="s">
        <v>30</v>
      </c>
      <c r="I43" s="82"/>
      <c r="J43" s="117">
        <v>420000000</v>
      </c>
      <c r="K43" s="82"/>
      <c r="L43" s="118">
        <v>9557134.5800000001</v>
      </c>
    </row>
    <row r="44" spans="1:12" ht="15" customHeight="1" x14ac:dyDescent="0.25">
      <c r="A44" s="80"/>
      <c r="B44" s="81"/>
      <c r="C44" s="82"/>
      <c r="D44" s="117"/>
      <c r="E44" s="98"/>
      <c r="F44" s="118"/>
      <c r="G44" s="80"/>
      <c r="H44" s="85"/>
      <c r="I44" s="82"/>
      <c r="J44" s="117"/>
      <c r="K44" s="82"/>
      <c r="L44" s="118"/>
    </row>
    <row r="45" spans="1:12" ht="15" customHeight="1" x14ac:dyDescent="0.25">
      <c r="A45" s="80">
        <f t="shared" si="20"/>
        <v>16</v>
      </c>
      <c r="B45" s="81" t="s">
        <v>9</v>
      </c>
      <c r="C45" s="82"/>
      <c r="D45" s="117">
        <v>735000000</v>
      </c>
      <c r="E45" s="98"/>
      <c r="F45" s="118">
        <v>16312276.790000001</v>
      </c>
      <c r="L45" s="27"/>
    </row>
    <row r="46" spans="1:12" ht="15" customHeight="1" x14ac:dyDescent="0.25">
      <c r="A46" s="80"/>
      <c r="B46" s="81"/>
      <c r="C46" s="82"/>
      <c r="D46" s="117"/>
      <c r="E46" s="98"/>
      <c r="F46" s="118"/>
      <c r="L46" s="27"/>
    </row>
    <row r="47" spans="1:12" ht="15" customHeight="1" x14ac:dyDescent="0.25">
      <c r="A47" s="80">
        <f t="shared" si="20"/>
        <v>17</v>
      </c>
      <c r="B47" s="81" t="s">
        <v>104</v>
      </c>
      <c r="C47" s="82"/>
      <c r="D47" s="117">
        <v>500000000</v>
      </c>
      <c r="E47" s="98"/>
      <c r="F47" s="118">
        <v>4815768.1899999995</v>
      </c>
      <c r="L47" s="27"/>
    </row>
    <row r="48" spans="1:12" ht="15" customHeight="1" x14ac:dyDescent="0.25">
      <c r="A48" s="80"/>
      <c r="B48" s="81"/>
      <c r="C48" s="82"/>
      <c r="D48" s="117"/>
      <c r="E48" s="98"/>
      <c r="F48" s="118"/>
      <c r="L48" s="27"/>
    </row>
    <row r="49" spans="1:12" ht="15" customHeight="1" x14ac:dyDescent="0.25">
      <c r="A49" s="80">
        <f t="shared" si="20"/>
        <v>18</v>
      </c>
      <c r="B49" s="81" t="s">
        <v>82</v>
      </c>
      <c r="C49" s="82"/>
      <c r="D49" s="117">
        <v>1312000000</v>
      </c>
      <c r="E49" s="98"/>
      <c r="F49" s="118">
        <v>11092459.550000001</v>
      </c>
      <c r="L49" s="27"/>
    </row>
    <row r="50" spans="1:12" ht="15" customHeight="1" x14ac:dyDescent="0.25">
      <c r="A50" s="80"/>
      <c r="B50" s="81"/>
      <c r="C50" s="82"/>
      <c r="D50" s="117"/>
      <c r="E50" s="98"/>
      <c r="F50" s="118"/>
      <c r="L50" s="27"/>
    </row>
    <row r="51" spans="1:12" ht="15" customHeight="1" x14ac:dyDescent="0.25">
      <c r="F51" s="27"/>
      <c r="L51" s="27"/>
    </row>
    <row r="52" spans="1:12" ht="15" customHeight="1" x14ac:dyDescent="0.25">
      <c r="A52" s="106" t="s">
        <v>52</v>
      </c>
      <c r="B52" s="106"/>
      <c r="C52" s="106"/>
      <c r="D52" s="106"/>
      <c r="E52" s="107">
        <f>SUM(F15:F50)</f>
        <v>237841560.47</v>
      </c>
      <c r="F52" s="107"/>
      <c r="H52" s="106" t="s">
        <v>53</v>
      </c>
      <c r="I52" s="106"/>
      <c r="J52" s="106"/>
      <c r="K52" s="103">
        <f>SUM(L15:L51)</f>
        <v>209910081.38000003</v>
      </c>
      <c r="L52" s="103"/>
    </row>
    <row r="53" spans="1:12" ht="15" customHeight="1" x14ac:dyDescent="0.25">
      <c r="A53" s="106"/>
      <c r="B53" s="106"/>
      <c r="C53" s="106"/>
      <c r="D53" s="106"/>
      <c r="E53" s="107"/>
      <c r="F53" s="107"/>
      <c r="H53" s="106"/>
      <c r="I53" s="106"/>
      <c r="J53" s="106"/>
      <c r="K53" s="103"/>
      <c r="L53" s="103"/>
    </row>
    <row r="54" spans="1:12" ht="15" customHeight="1" x14ac:dyDescent="0.25">
      <c r="A54" s="10"/>
      <c r="B54" s="10"/>
      <c r="C54" s="10"/>
      <c r="D54" s="10"/>
      <c r="E54" s="10"/>
      <c r="F54" s="10"/>
      <c r="G54" s="10"/>
    </row>
    <row r="55" spans="1:12" ht="15" customHeight="1" x14ac:dyDescent="0.25">
      <c r="A55" s="104" t="s">
        <v>57</v>
      </c>
      <c r="B55" s="104"/>
      <c r="C55" s="104"/>
      <c r="D55" s="104"/>
      <c r="E55" s="104"/>
      <c r="F55" s="104"/>
      <c r="G55" s="104"/>
      <c r="H55" s="104"/>
      <c r="I55" s="104"/>
      <c r="J55" s="104"/>
      <c r="K55" s="105">
        <f>K52+E52</f>
        <v>447751641.85000002</v>
      </c>
      <c r="L55" s="105"/>
    </row>
    <row r="56" spans="1:12" ht="15" customHeight="1" x14ac:dyDescent="0.25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5"/>
      <c r="L56" s="105"/>
    </row>
    <row r="58" spans="1:12" x14ac:dyDescent="0.25">
      <c r="A58" s="78" t="s">
        <v>103</v>
      </c>
    </row>
    <row r="59" spans="1:12" x14ac:dyDescent="0.25">
      <c r="A59" s="78" t="s">
        <v>105</v>
      </c>
    </row>
    <row r="60" spans="1:12" x14ac:dyDescent="0.25">
      <c r="A60" s="79" t="s">
        <v>109</v>
      </c>
    </row>
    <row r="61" spans="1:12" x14ac:dyDescent="0.25">
      <c r="A61" s="79" t="s">
        <v>110</v>
      </c>
    </row>
  </sheetData>
  <mergeCells count="205">
    <mergeCell ref="J31:J32"/>
    <mergeCell ref="J33:J34"/>
    <mergeCell ref="H35:H36"/>
    <mergeCell ref="I35:I36"/>
    <mergeCell ref="J35:J36"/>
    <mergeCell ref="G41:G42"/>
    <mergeCell ref="L37:L38"/>
    <mergeCell ref="L39:L40"/>
    <mergeCell ref="K37:K38"/>
    <mergeCell ref="K39:K40"/>
    <mergeCell ref="I39:I40"/>
    <mergeCell ref="I41:I42"/>
    <mergeCell ref="K31:K32"/>
    <mergeCell ref="L31:L32"/>
    <mergeCell ref="G37:G38"/>
    <mergeCell ref="G39:G40"/>
    <mergeCell ref="H39:H40"/>
    <mergeCell ref="H41:H42"/>
    <mergeCell ref="J39:J40"/>
    <mergeCell ref="J41:J42"/>
    <mergeCell ref="K33:K34"/>
    <mergeCell ref="L33:L34"/>
    <mergeCell ref="L35:L36"/>
    <mergeCell ref="L41:L42"/>
    <mergeCell ref="G11:G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A17:A18"/>
    <mergeCell ref="B17:B18"/>
    <mergeCell ref="C17:C18"/>
    <mergeCell ref="D17:D18"/>
    <mergeCell ref="E17:E18"/>
    <mergeCell ref="L17:L18"/>
    <mergeCell ref="F17:F18"/>
    <mergeCell ref="G17:G18"/>
    <mergeCell ref="H17:H18"/>
    <mergeCell ref="I17:I18"/>
    <mergeCell ref="J17:J18"/>
    <mergeCell ref="K17:K18"/>
    <mergeCell ref="J19:J20"/>
    <mergeCell ref="K19:K20"/>
    <mergeCell ref="L19:L20"/>
    <mergeCell ref="J21:J22"/>
    <mergeCell ref="K21:K22"/>
    <mergeCell ref="L21:L22"/>
    <mergeCell ref="A19:A20"/>
    <mergeCell ref="B19:B20"/>
    <mergeCell ref="C19:C20"/>
    <mergeCell ref="D19:D20"/>
    <mergeCell ref="E19:E20"/>
    <mergeCell ref="F19:F20"/>
    <mergeCell ref="G19:G20"/>
    <mergeCell ref="H19:H20"/>
    <mergeCell ref="I19:I20"/>
    <mergeCell ref="A21:A22"/>
    <mergeCell ref="B21:B22"/>
    <mergeCell ref="C21:C22"/>
    <mergeCell ref="D21:D22"/>
    <mergeCell ref="E21:E22"/>
    <mergeCell ref="F21:F22"/>
    <mergeCell ref="G21:G22"/>
    <mergeCell ref="H21:H22"/>
    <mergeCell ref="I21:I22"/>
    <mergeCell ref="A23:A24"/>
    <mergeCell ref="B23:B24"/>
    <mergeCell ref="C23:C24"/>
    <mergeCell ref="D23:D24"/>
    <mergeCell ref="E23:E24"/>
    <mergeCell ref="L23:L24"/>
    <mergeCell ref="A25:A26"/>
    <mergeCell ref="B25:B26"/>
    <mergeCell ref="C25:C26"/>
    <mergeCell ref="D25:D26"/>
    <mergeCell ref="E25:E26"/>
    <mergeCell ref="F25:F26"/>
    <mergeCell ref="G25:G26"/>
    <mergeCell ref="H25:H26"/>
    <mergeCell ref="I25:I26"/>
    <mergeCell ref="F23:F24"/>
    <mergeCell ref="G23:G24"/>
    <mergeCell ref="H23:H24"/>
    <mergeCell ref="I23:I24"/>
    <mergeCell ref="J23:J24"/>
    <mergeCell ref="K23:K24"/>
    <mergeCell ref="J25:J26"/>
    <mergeCell ref="K25:K26"/>
    <mergeCell ref="L25:L26"/>
    <mergeCell ref="K27:K28"/>
    <mergeCell ref="L27:L28"/>
    <mergeCell ref="A29:A30"/>
    <mergeCell ref="B29:B30"/>
    <mergeCell ref="C29:C30"/>
    <mergeCell ref="D29:D30"/>
    <mergeCell ref="E29:E30"/>
    <mergeCell ref="L29:L30"/>
    <mergeCell ref="F29:F30"/>
    <mergeCell ref="G29:G30"/>
    <mergeCell ref="K29:K30"/>
    <mergeCell ref="A27:A28"/>
    <mergeCell ref="B27:B28"/>
    <mergeCell ref="C27:C28"/>
    <mergeCell ref="D27:D28"/>
    <mergeCell ref="E27:E28"/>
    <mergeCell ref="F27:F28"/>
    <mergeCell ref="G27:G28"/>
    <mergeCell ref="H29:H30"/>
    <mergeCell ref="I29:I30"/>
    <mergeCell ref="H27:H28"/>
    <mergeCell ref="I27:I28"/>
    <mergeCell ref="J27:J28"/>
    <mergeCell ref="J29:J30"/>
    <mergeCell ref="F31:F32"/>
    <mergeCell ref="G31:G32"/>
    <mergeCell ref="H33:H34"/>
    <mergeCell ref="I33:I34"/>
    <mergeCell ref="A33:A34"/>
    <mergeCell ref="B33:B34"/>
    <mergeCell ref="C33:C34"/>
    <mergeCell ref="D33:D34"/>
    <mergeCell ref="E33:E34"/>
    <mergeCell ref="F33:F34"/>
    <mergeCell ref="G33:G34"/>
    <mergeCell ref="H31:H32"/>
    <mergeCell ref="I31:I32"/>
    <mergeCell ref="A31:A32"/>
    <mergeCell ref="B31:B32"/>
    <mergeCell ref="C31:C32"/>
    <mergeCell ref="D31:D32"/>
    <mergeCell ref="E31:E32"/>
    <mergeCell ref="I37:I38"/>
    <mergeCell ref="J37:J38"/>
    <mergeCell ref="K35:K36"/>
    <mergeCell ref="A35:A36"/>
    <mergeCell ref="B35:B36"/>
    <mergeCell ref="C35:C36"/>
    <mergeCell ref="D35:D36"/>
    <mergeCell ref="E35:E36"/>
    <mergeCell ref="F39:F40"/>
    <mergeCell ref="A37:A38"/>
    <mergeCell ref="B37:B38"/>
    <mergeCell ref="C37:C38"/>
    <mergeCell ref="D37:D38"/>
    <mergeCell ref="E37:E38"/>
    <mergeCell ref="F37:F38"/>
    <mergeCell ref="F35:F36"/>
    <mergeCell ref="G35:G36"/>
    <mergeCell ref="H37:H38"/>
    <mergeCell ref="K43:K44"/>
    <mergeCell ref="L43:L44"/>
    <mergeCell ref="K41:K42"/>
    <mergeCell ref="A52:D53"/>
    <mergeCell ref="E52:F53"/>
    <mergeCell ref="H52:J53"/>
    <mergeCell ref="K52:L53"/>
    <mergeCell ref="A39:A40"/>
    <mergeCell ref="B39:B40"/>
    <mergeCell ref="C39:C40"/>
    <mergeCell ref="D39:D40"/>
    <mergeCell ref="E39:E40"/>
    <mergeCell ref="A47:A48"/>
    <mergeCell ref="A49:A50"/>
    <mergeCell ref="B47:B48"/>
    <mergeCell ref="B49:B50"/>
    <mergeCell ref="D47:D48"/>
    <mergeCell ref="D49:D50"/>
    <mergeCell ref="C47:C48"/>
    <mergeCell ref="C49:C50"/>
    <mergeCell ref="F47:F48"/>
    <mergeCell ref="F49:F50"/>
    <mergeCell ref="E47:E48"/>
    <mergeCell ref="E49:E50"/>
    <mergeCell ref="A55:J56"/>
    <mergeCell ref="K55:L56"/>
    <mergeCell ref="A41:A42"/>
    <mergeCell ref="B41:B42"/>
    <mergeCell ref="C41:C42"/>
    <mergeCell ref="D41:D42"/>
    <mergeCell ref="E41:E42"/>
    <mergeCell ref="F41:F42"/>
    <mergeCell ref="A43:A44"/>
    <mergeCell ref="A45:A46"/>
    <mergeCell ref="B43:B44"/>
    <mergeCell ref="B45:B46"/>
    <mergeCell ref="C43:C44"/>
    <mergeCell ref="C45:C46"/>
    <mergeCell ref="D43:D44"/>
    <mergeCell ref="D45:D46"/>
    <mergeCell ref="E43:E44"/>
    <mergeCell ref="E45:E46"/>
    <mergeCell ref="F43:F44"/>
    <mergeCell ref="F45:F46"/>
    <mergeCell ref="G43:G44"/>
    <mergeCell ref="H43:H44"/>
    <mergeCell ref="I43:I44"/>
    <mergeCell ref="J43:J4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B9:AB12"/>
  <sheetViews>
    <sheetView zoomScale="90" zoomScaleNormal="90" workbookViewId="0">
      <selection activeCell="K1" sqref="K1"/>
    </sheetView>
  </sheetViews>
  <sheetFormatPr baseColWidth="10" defaultRowHeight="15" x14ac:dyDescent="0.25"/>
  <cols>
    <col min="1" max="1" width="4.42578125" customWidth="1"/>
    <col min="2" max="2" width="17.5703125" customWidth="1"/>
    <col min="3" max="3" width="2.5703125" customWidth="1"/>
    <col min="4" max="4" width="17.85546875" customWidth="1"/>
    <col min="5" max="5" width="3" customWidth="1"/>
    <col min="6" max="6" width="20.85546875" customWidth="1"/>
    <col min="7" max="7" width="2.28515625" customWidth="1"/>
    <col min="8" max="8" width="18.28515625" customWidth="1"/>
    <col min="9" max="9" width="22.85546875" customWidth="1"/>
    <col min="10" max="10" width="3" customWidth="1"/>
    <col min="11" max="11" width="17.140625" customWidth="1"/>
    <col min="12" max="12" width="3.5703125" customWidth="1"/>
    <col min="13" max="13" width="32" customWidth="1"/>
  </cols>
  <sheetData>
    <row r="9" spans="28:28" ht="23.25" x14ac:dyDescent="0.35">
      <c r="AB9" s="17"/>
    </row>
    <row r="10" spans="28:28" ht="23.25" x14ac:dyDescent="0.35">
      <c r="AB10" s="17"/>
    </row>
    <row r="11" spans="28:28" ht="23.25" x14ac:dyDescent="0.35">
      <c r="AB11" s="17"/>
    </row>
    <row r="12" spans="28:28" ht="23.25" x14ac:dyDescent="0.35">
      <c r="AB12" s="17"/>
    </row>
  </sheetData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Y90"/>
  <sheetViews>
    <sheetView topLeftCell="E1" zoomScaleNormal="100" workbookViewId="0">
      <selection activeCell="B15" sqref="B15:B16"/>
    </sheetView>
  </sheetViews>
  <sheetFormatPr baseColWidth="10" defaultRowHeight="15" x14ac:dyDescent="0.25"/>
  <cols>
    <col min="1" max="1" width="4" customWidth="1"/>
    <col min="2" max="2" width="21.42578125" customWidth="1"/>
    <col min="3" max="3" width="2" customWidth="1"/>
    <col min="4" max="4" width="17.42578125" customWidth="1"/>
    <col min="5" max="5" width="1.42578125" customWidth="1"/>
    <col min="6" max="6" width="18.5703125" customWidth="1"/>
    <col min="7" max="7" width="1" customWidth="1"/>
    <col min="8" max="8" width="24.28515625" customWidth="1"/>
    <col min="9" max="9" width="1.5703125" customWidth="1"/>
    <col min="10" max="10" width="4.140625" customWidth="1"/>
    <col min="11" max="11" width="22.140625" customWidth="1"/>
    <col min="12" max="12" width="2.140625" customWidth="1"/>
    <col min="13" max="13" width="16.85546875" customWidth="1"/>
    <col min="14" max="14" width="1.7109375" customWidth="1"/>
    <col min="15" max="15" width="23.7109375" customWidth="1"/>
    <col min="16" max="16" width="1.28515625" customWidth="1"/>
    <col min="17" max="17" width="24.42578125" customWidth="1"/>
    <col min="18" max="18" width="3.85546875" customWidth="1"/>
    <col min="19" max="19" width="24" customWidth="1"/>
    <col min="20" max="20" width="1.5703125" customWidth="1"/>
    <col min="21" max="21" width="17.7109375" customWidth="1"/>
    <col min="22" max="22" width="2.140625" customWidth="1"/>
    <col min="23" max="23" width="26.5703125" customWidth="1"/>
    <col min="24" max="24" width="1.7109375" customWidth="1"/>
    <col min="25" max="25" width="25.7109375" customWidth="1"/>
  </cols>
  <sheetData>
    <row r="11" spans="1:25" ht="30" x14ac:dyDescent="0.25">
      <c r="A11" s="1"/>
      <c r="B11" s="2" t="s">
        <v>1</v>
      </c>
      <c r="C11" s="2"/>
      <c r="D11" s="2" t="s">
        <v>58</v>
      </c>
      <c r="E11" s="2"/>
      <c r="F11" s="2" t="s">
        <v>59</v>
      </c>
      <c r="G11" s="2"/>
      <c r="H11" s="2" t="s">
        <v>60</v>
      </c>
      <c r="I11" s="2"/>
      <c r="J11" s="96"/>
      <c r="K11" s="2" t="s">
        <v>1</v>
      </c>
      <c r="L11" s="2"/>
      <c r="M11" s="2" t="s">
        <v>58</v>
      </c>
      <c r="N11" s="2"/>
      <c r="O11" s="2" t="s">
        <v>59</v>
      </c>
      <c r="P11" s="2"/>
      <c r="Q11" s="2" t="s">
        <v>60</v>
      </c>
      <c r="R11" s="130"/>
      <c r="S11" s="2" t="s">
        <v>1</v>
      </c>
      <c r="T11" s="2"/>
      <c r="U11" s="2" t="s">
        <v>58</v>
      </c>
      <c r="V11" s="2"/>
      <c r="W11" s="2" t="s">
        <v>59</v>
      </c>
      <c r="X11" s="2"/>
      <c r="Y11" s="2" t="s">
        <v>60</v>
      </c>
    </row>
    <row r="12" spans="1:25" x14ac:dyDescent="0.25">
      <c r="A12" s="1"/>
      <c r="B12" s="3"/>
      <c r="C12" s="3"/>
      <c r="D12" s="3"/>
      <c r="E12" s="3"/>
      <c r="F12" s="3"/>
      <c r="G12" s="3"/>
      <c r="H12" s="3"/>
      <c r="I12" s="3"/>
      <c r="J12" s="96"/>
      <c r="K12" s="3"/>
      <c r="L12" s="3"/>
      <c r="M12" s="3"/>
      <c r="N12" s="3"/>
      <c r="O12" s="3"/>
      <c r="P12" s="3"/>
      <c r="Q12" s="3"/>
      <c r="R12" s="130"/>
      <c r="S12" s="3"/>
      <c r="T12" s="3"/>
      <c r="U12" s="3"/>
      <c r="V12" s="3"/>
      <c r="W12" s="3"/>
      <c r="X12" s="3"/>
      <c r="Y12" s="3"/>
    </row>
    <row r="13" spans="1:25" ht="18" x14ac:dyDescent="0.25">
      <c r="A13" s="6"/>
      <c r="B13" s="6"/>
      <c r="C13" s="6"/>
      <c r="D13" s="7" t="s">
        <v>61</v>
      </c>
      <c r="E13" s="6"/>
      <c r="F13" s="6"/>
      <c r="G13" s="6"/>
      <c r="H13" s="6"/>
      <c r="I13" s="6"/>
      <c r="J13" s="96"/>
      <c r="K13" s="6"/>
      <c r="L13" s="6"/>
      <c r="M13" s="7"/>
      <c r="N13" s="6"/>
      <c r="O13" s="7" t="s">
        <v>62</v>
      </c>
      <c r="P13" s="6"/>
      <c r="Q13" s="6"/>
      <c r="R13" s="130"/>
      <c r="S13" s="6"/>
      <c r="T13" s="6"/>
      <c r="U13" s="7"/>
      <c r="V13" s="7" t="s">
        <v>91</v>
      </c>
      <c r="W13" s="6"/>
      <c r="X13" s="6"/>
      <c r="Y13" s="6"/>
    </row>
    <row r="14" spans="1:25" x14ac:dyDescent="0.25">
      <c r="A14" s="6"/>
      <c r="B14" s="9"/>
      <c r="C14" s="9"/>
      <c r="D14" s="9"/>
      <c r="E14" s="9"/>
      <c r="F14" s="9"/>
      <c r="G14" s="9"/>
      <c r="H14" s="9"/>
      <c r="I14" s="9"/>
      <c r="J14" s="97"/>
      <c r="K14" s="9"/>
      <c r="L14" s="9"/>
      <c r="M14" s="9"/>
      <c r="N14" s="9"/>
      <c r="O14" s="9"/>
      <c r="P14" s="9"/>
      <c r="Q14" s="22"/>
      <c r="R14" s="130"/>
      <c r="S14" s="9"/>
      <c r="T14" s="9"/>
      <c r="U14" s="9"/>
      <c r="V14" s="9"/>
      <c r="W14" s="9"/>
      <c r="X14" s="9"/>
      <c r="Y14" s="22"/>
    </row>
    <row r="15" spans="1:25" ht="15.75" customHeight="1" x14ac:dyDescent="0.25">
      <c r="A15" s="80">
        <v>1</v>
      </c>
      <c r="B15" s="87" t="s">
        <v>6</v>
      </c>
      <c r="C15" s="90"/>
      <c r="D15" s="89">
        <v>665000000</v>
      </c>
      <c r="E15" s="90"/>
      <c r="F15" s="125" t="s">
        <v>63</v>
      </c>
      <c r="G15" s="90"/>
      <c r="H15" s="89">
        <v>7848348.1199999992</v>
      </c>
      <c r="I15" s="90"/>
      <c r="J15" s="80">
        <v>1</v>
      </c>
      <c r="K15" s="87" t="s">
        <v>6</v>
      </c>
      <c r="L15" s="90"/>
      <c r="M15" s="89">
        <v>665000000</v>
      </c>
      <c r="N15" s="90"/>
      <c r="O15" s="93" t="s">
        <v>64</v>
      </c>
      <c r="P15" s="90"/>
      <c r="Q15" s="89">
        <v>9167793.3099999987</v>
      </c>
      <c r="R15" s="80">
        <v>1</v>
      </c>
      <c r="S15" s="87" t="s">
        <v>6</v>
      </c>
      <c r="T15" s="90"/>
      <c r="U15" s="89">
        <v>665000000</v>
      </c>
      <c r="V15" s="90"/>
      <c r="W15" s="93" t="s">
        <v>64</v>
      </c>
      <c r="X15" s="90"/>
      <c r="Y15" s="131">
        <v>0</v>
      </c>
    </row>
    <row r="16" spans="1:25" ht="15.75" customHeight="1" x14ac:dyDescent="0.25">
      <c r="A16" s="80"/>
      <c r="B16" s="88"/>
      <c r="C16" s="82"/>
      <c r="D16" s="83"/>
      <c r="E16" s="82"/>
      <c r="F16" s="126"/>
      <c r="G16" s="95"/>
      <c r="H16" s="83"/>
      <c r="I16" s="82"/>
      <c r="J16" s="80"/>
      <c r="K16" s="88"/>
      <c r="L16" s="82"/>
      <c r="M16" s="83"/>
      <c r="N16" s="82"/>
      <c r="O16" s="94"/>
      <c r="P16" s="95"/>
      <c r="Q16" s="118"/>
      <c r="R16" s="80"/>
      <c r="S16" s="88"/>
      <c r="T16" s="82"/>
      <c r="U16" s="83"/>
      <c r="V16" s="82"/>
      <c r="W16" s="94"/>
      <c r="X16" s="82"/>
      <c r="Y16" s="128"/>
    </row>
    <row r="17" spans="1:25" ht="15.75" customHeight="1" x14ac:dyDescent="0.25">
      <c r="A17" s="80">
        <f>A15+1</f>
        <v>2</v>
      </c>
      <c r="B17" s="85" t="s">
        <v>7</v>
      </c>
      <c r="C17" s="82"/>
      <c r="D17" s="83">
        <v>632300000</v>
      </c>
      <c r="E17" s="82"/>
      <c r="F17" s="126"/>
      <c r="G17" s="82"/>
      <c r="H17" s="128">
        <v>5639457.5199999996</v>
      </c>
      <c r="I17" s="82"/>
      <c r="J17" s="80">
        <f>J15+1</f>
        <v>2</v>
      </c>
      <c r="K17" s="85" t="s">
        <v>7</v>
      </c>
      <c r="L17" s="82"/>
      <c r="M17" s="83">
        <v>632300000</v>
      </c>
      <c r="N17" s="82"/>
      <c r="O17" s="94"/>
      <c r="P17" s="82"/>
      <c r="Q17" s="118">
        <v>9724674.7899999991</v>
      </c>
      <c r="R17" s="80">
        <f>R15+1</f>
        <v>2</v>
      </c>
      <c r="S17" s="85" t="s">
        <v>7</v>
      </c>
      <c r="T17" s="82"/>
      <c r="U17" s="83">
        <v>632300000</v>
      </c>
      <c r="V17" s="82"/>
      <c r="W17" s="94"/>
      <c r="X17" s="82"/>
      <c r="Y17" s="128">
        <v>0</v>
      </c>
    </row>
    <row r="18" spans="1:25" ht="15.75" customHeight="1" x14ac:dyDescent="0.25">
      <c r="A18" s="80"/>
      <c r="B18" s="85"/>
      <c r="C18" s="82"/>
      <c r="D18" s="83"/>
      <c r="E18" s="82"/>
      <c r="F18" s="126"/>
      <c r="G18" s="82"/>
      <c r="H18" s="128"/>
      <c r="I18" s="82"/>
      <c r="J18" s="80"/>
      <c r="K18" s="85"/>
      <c r="L18" s="82"/>
      <c r="M18" s="83"/>
      <c r="N18" s="82"/>
      <c r="O18" s="94"/>
      <c r="P18" s="82"/>
      <c r="Q18" s="118"/>
      <c r="R18" s="80"/>
      <c r="S18" s="85"/>
      <c r="T18" s="82"/>
      <c r="U18" s="83"/>
      <c r="V18" s="82"/>
      <c r="W18" s="94"/>
      <c r="X18" s="82"/>
      <c r="Y18" s="128"/>
    </row>
    <row r="19" spans="1:25" ht="15.75" customHeight="1" x14ac:dyDescent="0.25">
      <c r="A19" s="80">
        <f t="shared" ref="A19" si="0">A17+1</f>
        <v>3</v>
      </c>
      <c r="B19" s="85" t="s">
        <v>8</v>
      </c>
      <c r="C19" s="82"/>
      <c r="D19" s="83">
        <v>409057943.31999999</v>
      </c>
      <c r="E19" s="82"/>
      <c r="F19" s="126"/>
      <c r="G19" s="82"/>
      <c r="H19" s="128">
        <v>4877819.1399999997</v>
      </c>
      <c r="I19" s="82"/>
      <c r="J19" s="80">
        <f t="shared" ref="J19" si="1">J17+1</f>
        <v>3</v>
      </c>
      <c r="K19" s="85" t="s">
        <v>8</v>
      </c>
      <c r="L19" s="82"/>
      <c r="M19" s="83">
        <v>409057943.31999999</v>
      </c>
      <c r="N19" s="82"/>
      <c r="O19" s="94"/>
      <c r="P19" s="82"/>
      <c r="Q19" s="118">
        <v>5643674.1200000001</v>
      </c>
      <c r="R19" s="80">
        <f t="shared" ref="R19" si="2">R17+1</f>
        <v>3</v>
      </c>
      <c r="S19" s="85" t="s">
        <v>8</v>
      </c>
      <c r="T19" s="82"/>
      <c r="U19" s="83">
        <v>409057943.31999999</v>
      </c>
      <c r="V19" s="82"/>
      <c r="W19" s="94"/>
      <c r="X19" s="82"/>
      <c r="Y19" s="128">
        <v>0</v>
      </c>
    </row>
    <row r="20" spans="1:25" ht="15.75" customHeight="1" x14ac:dyDescent="0.25">
      <c r="A20" s="80"/>
      <c r="B20" s="85"/>
      <c r="C20" s="82"/>
      <c r="D20" s="83"/>
      <c r="E20" s="82"/>
      <c r="F20" s="126"/>
      <c r="G20" s="82"/>
      <c r="H20" s="128"/>
      <c r="I20" s="82"/>
      <c r="J20" s="80"/>
      <c r="K20" s="85"/>
      <c r="L20" s="82"/>
      <c r="M20" s="83"/>
      <c r="N20" s="82"/>
      <c r="O20" s="94"/>
      <c r="P20" s="82"/>
      <c r="Q20" s="118"/>
      <c r="R20" s="80"/>
      <c r="S20" s="85"/>
      <c r="T20" s="82"/>
      <c r="U20" s="83"/>
      <c r="V20" s="82"/>
      <c r="W20" s="94"/>
      <c r="X20" s="82"/>
      <c r="Y20" s="128"/>
    </row>
    <row r="21" spans="1:25" ht="15.75" customHeight="1" x14ac:dyDescent="0.25">
      <c r="A21" s="80">
        <f t="shared" ref="A21" si="3">A19+1</f>
        <v>4</v>
      </c>
      <c r="B21" s="85" t="s">
        <v>7</v>
      </c>
      <c r="C21" s="82"/>
      <c r="D21" s="83">
        <v>374700000</v>
      </c>
      <c r="E21" s="82"/>
      <c r="F21" s="126"/>
      <c r="G21" s="82"/>
      <c r="H21" s="128">
        <v>3197054.9299999997</v>
      </c>
      <c r="I21" s="82"/>
      <c r="J21" s="80">
        <f t="shared" ref="J21" si="4">J19+1</f>
        <v>4</v>
      </c>
      <c r="K21" s="85" t="s">
        <v>7</v>
      </c>
      <c r="L21" s="82"/>
      <c r="M21" s="83">
        <v>374700000</v>
      </c>
      <c r="N21" s="82"/>
      <c r="O21" s="94"/>
      <c r="P21" s="82"/>
      <c r="Q21" s="118">
        <v>5512998.1699999999</v>
      </c>
      <c r="R21" s="80">
        <f t="shared" ref="R21" si="5">R19+1</f>
        <v>4</v>
      </c>
      <c r="S21" s="85" t="s">
        <v>7</v>
      </c>
      <c r="T21" s="82"/>
      <c r="U21" s="83">
        <v>374700000</v>
      </c>
      <c r="V21" s="82"/>
      <c r="W21" s="94"/>
      <c r="X21" s="82"/>
      <c r="Y21" s="128">
        <v>0</v>
      </c>
    </row>
    <row r="22" spans="1:25" ht="15.75" customHeight="1" x14ac:dyDescent="0.25">
      <c r="A22" s="80"/>
      <c r="B22" s="85"/>
      <c r="C22" s="82"/>
      <c r="D22" s="83"/>
      <c r="E22" s="82"/>
      <c r="F22" s="126"/>
      <c r="G22" s="82"/>
      <c r="H22" s="128"/>
      <c r="I22" s="82"/>
      <c r="J22" s="80"/>
      <c r="K22" s="85"/>
      <c r="L22" s="82"/>
      <c r="M22" s="83"/>
      <c r="N22" s="82"/>
      <c r="O22" s="94"/>
      <c r="P22" s="82"/>
      <c r="Q22" s="118"/>
      <c r="R22" s="80"/>
      <c r="S22" s="85"/>
      <c r="T22" s="82"/>
      <c r="U22" s="83"/>
      <c r="V22" s="82"/>
      <c r="W22" s="94"/>
      <c r="X22" s="82"/>
      <c r="Y22" s="128"/>
    </row>
    <row r="23" spans="1:25" ht="15.75" customHeight="1" x14ac:dyDescent="0.25">
      <c r="A23" s="80">
        <f t="shared" ref="A23" si="6">A21+1</f>
        <v>5</v>
      </c>
      <c r="B23" s="85" t="s">
        <v>7</v>
      </c>
      <c r="C23" s="82"/>
      <c r="D23" s="83">
        <v>153170629</v>
      </c>
      <c r="E23" s="82"/>
      <c r="F23" s="126"/>
      <c r="G23" s="82"/>
      <c r="H23" s="128">
        <v>389764.92</v>
      </c>
      <c r="I23" s="82"/>
      <c r="J23" s="80">
        <f t="shared" ref="J23" si="7">J21+1</f>
        <v>5</v>
      </c>
      <c r="K23" s="85" t="s">
        <v>7</v>
      </c>
      <c r="L23" s="82"/>
      <c r="M23" s="83">
        <v>153170629</v>
      </c>
      <c r="N23" s="82"/>
      <c r="O23" s="94"/>
      <c r="P23" s="82"/>
      <c r="Q23" s="118">
        <v>3184574.77</v>
      </c>
      <c r="R23" s="80">
        <f t="shared" ref="R23" si="8">R21+1</f>
        <v>5</v>
      </c>
      <c r="S23" s="85" t="s">
        <v>7</v>
      </c>
      <c r="T23" s="82"/>
      <c r="U23" s="83">
        <v>153170629</v>
      </c>
      <c r="V23" s="82"/>
      <c r="W23" s="94"/>
      <c r="X23" s="82"/>
      <c r="Y23" s="128">
        <v>0</v>
      </c>
    </row>
    <row r="24" spans="1:25" ht="15.75" customHeight="1" x14ac:dyDescent="0.25">
      <c r="A24" s="80"/>
      <c r="B24" s="85"/>
      <c r="C24" s="82"/>
      <c r="D24" s="83"/>
      <c r="E24" s="82"/>
      <c r="F24" s="126"/>
      <c r="G24" s="82"/>
      <c r="H24" s="128"/>
      <c r="I24" s="82"/>
      <c r="J24" s="80"/>
      <c r="K24" s="85"/>
      <c r="L24" s="82"/>
      <c r="M24" s="83"/>
      <c r="N24" s="82"/>
      <c r="O24" s="94"/>
      <c r="P24" s="82"/>
      <c r="Q24" s="118"/>
      <c r="R24" s="80"/>
      <c r="S24" s="85"/>
      <c r="T24" s="82"/>
      <c r="U24" s="83"/>
      <c r="V24" s="82"/>
      <c r="W24" s="94"/>
      <c r="X24" s="82"/>
      <c r="Y24" s="128"/>
    </row>
    <row r="25" spans="1:25" ht="15.75" customHeight="1" x14ac:dyDescent="0.25">
      <c r="A25" s="80">
        <f t="shared" ref="A25" si="9">A23+1</f>
        <v>6</v>
      </c>
      <c r="B25" s="85" t="s">
        <v>9</v>
      </c>
      <c r="C25" s="82"/>
      <c r="D25" s="83">
        <v>2191682494.4400001</v>
      </c>
      <c r="E25" s="82"/>
      <c r="F25" s="126"/>
      <c r="G25" s="82"/>
      <c r="H25" s="128">
        <v>7990903.3300000001</v>
      </c>
      <c r="I25" s="82"/>
      <c r="J25" s="80">
        <f t="shared" ref="J25" si="10">J23+1</f>
        <v>6</v>
      </c>
      <c r="K25" s="85" t="s">
        <v>9</v>
      </c>
      <c r="L25" s="82"/>
      <c r="M25" s="83">
        <v>2191682494.4400001</v>
      </c>
      <c r="N25" s="82"/>
      <c r="O25" s="94"/>
      <c r="P25" s="82"/>
      <c r="Q25" s="118">
        <v>48296606.710000001</v>
      </c>
      <c r="R25" s="80">
        <f t="shared" ref="R25" si="11">R23+1</f>
        <v>6</v>
      </c>
      <c r="S25" s="85" t="s">
        <v>9</v>
      </c>
      <c r="T25" s="82"/>
      <c r="U25" s="83">
        <v>2191682494.4400001</v>
      </c>
      <c r="V25" s="82"/>
      <c r="W25" s="94"/>
      <c r="X25" s="82"/>
      <c r="Y25" s="128">
        <v>54424.2</v>
      </c>
    </row>
    <row r="26" spans="1:25" ht="15.75" customHeight="1" x14ac:dyDescent="0.25">
      <c r="A26" s="80"/>
      <c r="B26" s="85"/>
      <c r="C26" s="82"/>
      <c r="D26" s="83"/>
      <c r="E26" s="82"/>
      <c r="F26" s="126"/>
      <c r="G26" s="82"/>
      <c r="H26" s="128"/>
      <c r="I26" s="82"/>
      <c r="J26" s="80"/>
      <c r="K26" s="85"/>
      <c r="L26" s="82"/>
      <c r="M26" s="83"/>
      <c r="N26" s="82"/>
      <c r="O26" s="94"/>
      <c r="P26" s="82"/>
      <c r="Q26" s="118"/>
      <c r="R26" s="80"/>
      <c r="S26" s="85"/>
      <c r="T26" s="82"/>
      <c r="U26" s="83"/>
      <c r="V26" s="82"/>
      <c r="W26" s="94"/>
      <c r="X26" s="82"/>
      <c r="Y26" s="128"/>
    </row>
    <row r="27" spans="1:25" ht="15.75" customHeight="1" x14ac:dyDescent="0.25">
      <c r="A27" s="80">
        <f t="shared" ref="A27" si="12">A25+1</f>
        <v>7</v>
      </c>
      <c r="B27" s="85" t="s">
        <v>7</v>
      </c>
      <c r="C27" s="82"/>
      <c r="D27" s="83">
        <v>249553564</v>
      </c>
      <c r="E27" s="82"/>
      <c r="F27" s="126"/>
      <c r="G27" s="82"/>
      <c r="H27" s="128">
        <v>598418.42999999993</v>
      </c>
      <c r="I27" s="82"/>
      <c r="J27" s="80">
        <f t="shared" ref="J27" si="13">J25+1</f>
        <v>7</v>
      </c>
      <c r="K27" s="85" t="s">
        <v>7</v>
      </c>
      <c r="L27" s="82"/>
      <c r="M27" s="83">
        <v>249553564</v>
      </c>
      <c r="N27" s="82"/>
      <c r="O27" s="94"/>
      <c r="P27" s="82"/>
      <c r="Q27" s="118">
        <v>4894836.43</v>
      </c>
      <c r="R27" s="80">
        <f t="shared" ref="R27" si="14">R25+1</f>
        <v>7</v>
      </c>
      <c r="S27" s="85" t="s">
        <v>7</v>
      </c>
      <c r="T27" s="82"/>
      <c r="U27" s="83">
        <v>249553564</v>
      </c>
      <c r="V27" s="82"/>
      <c r="W27" s="94"/>
      <c r="X27" s="82"/>
      <c r="Y27" s="128">
        <v>0</v>
      </c>
    </row>
    <row r="28" spans="1:25" ht="15.75" customHeight="1" x14ac:dyDescent="0.25">
      <c r="A28" s="80"/>
      <c r="B28" s="85"/>
      <c r="C28" s="82"/>
      <c r="D28" s="83"/>
      <c r="E28" s="82"/>
      <c r="F28" s="126"/>
      <c r="G28" s="82"/>
      <c r="H28" s="128"/>
      <c r="I28" s="82"/>
      <c r="J28" s="80"/>
      <c r="K28" s="85"/>
      <c r="L28" s="82"/>
      <c r="M28" s="83"/>
      <c r="N28" s="82"/>
      <c r="O28" s="94"/>
      <c r="P28" s="82"/>
      <c r="Q28" s="118"/>
      <c r="R28" s="80"/>
      <c r="S28" s="85"/>
      <c r="T28" s="82"/>
      <c r="U28" s="83"/>
      <c r="V28" s="82"/>
      <c r="W28" s="94"/>
      <c r="X28" s="82"/>
      <c r="Y28" s="128"/>
    </row>
    <row r="29" spans="1:25" ht="15.75" customHeight="1" x14ac:dyDescent="0.25">
      <c r="A29" s="80">
        <f t="shared" ref="A29" si="15">A27+1</f>
        <v>8</v>
      </c>
      <c r="B29" s="85" t="s">
        <v>9</v>
      </c>
      <c r="C29" s="82"/>
      <c r="D29" s="86">
        <v>490326868.06999999</v>
      </c>
      <c r="E29" s="82"/>
      <c r="F29" s="126"/>
      <c r="G29" s="82"/>
      <c r="H29" s="128">
        <v>1788233.7000000002</v>
      </c>
      <c r="I29" s="82"/>
      <c r="J29" s="80">
        <f t="shared" ref="J29" si="16">J27+1</f>
        <v>8</v>
      </c>
      <c r="K29" s="85" t="s">
        <v>9</v>
      </c>
      <c r="L29" s="82"/>
      <c r="M29" s="86">
        <v>490326868.06999999</v>
      </c>
      <c r="N29" s="82"/>
      <c r="O29" s="94"/>
      <c r="P29" s="82"/>
      <c r="Q29" s="118">
        <v>10816969.58</v>
      </c>
      <c r="R29" s="80">
        <f t="shared" ref="R29" si="17">R27+1</f>
        <v>8</v>
      </c>
      <c r="S29" s="85" t="s">
        <v>9</v>
      </c>
      <c r="T29" s="82"/>
      <c r="U29" s="86">
        <v>490326868.06999999</v>
      </c>
      <c r="V29" s="82"/>
      <c r="W29" s="94"/>
      <c r="X29" s="82"/>
      <c r="Y29" s="128">
        <v>0</v>
      </c>
    </row>
    <row r="30" spans="1:25" ht="15.75" customHeight="1" x14ac:dyDescent="0.25">
      <c r="A30" s="80"/>
      <c r="B30" s="85"/>
      <c r="C30" s="82"/>
      <c r="D30" s="86"/>
      <c r="E30" s="82"/>
      <c r="F30" s="126"/>
      <c r="G30" s="82"/>
      <c r="H30" s="128"/>
      <c r="I30" s="82"/>
      <c r="J30" s="80"/>
      <c r="K30" s="85"/>
      <c r="L30" s="82"/>
      <c r="M30" s="86"/>
      <c r="N30" s="82"/>
      <c r="O30" s="94"/>
      <c r="P30" s="82"/>
      <c r="Q30" s="118"/>
      <c r="R30" s="80"/>
      <c r="S30" s="85"/>
      <c r="T30" s="82"/>
      <c r="U30" s="86"/>
      <c r="V30" s="82"/>
      <c r="W30" s="94"/>
      <c r="X30" s="82"/>
      <c r="Y30" s="128"/>
    </row>
    <row r="31" spans="1:25" ht="15" customHeight="1" x14ac:dyDescent="0.25">
      <c r="A31" s="80">
        <f t="shared" ref="A31" si="18">A29+1</f>
        <v>9</v>
      </c>
      <c r="B31" s="81" t="s">
        <v>7</v>
      </c>
      <c r="C31" s="82"/>
      <c r="D31" s="91">
        <v>949001040.55999994</v>
      </c>
      <c r="E31" s="82"/>
      <c r="F31" s="126"/>
      <c r="G31" s="82"/>
      <c r="H31" s="128">
        <v>2432657.29</v>
      </c>
      <c r="I31" s="82"/>
      <c r="J31" s="80">
        <f t="shared" ref="J31" si="19">J29+1</f>
        <v>9</v>
      </c>
      <c r="K31" s="81" t="s">
        <v>7</v>
      </c>
      <c r="L31" s="82"/>
      <c r="M31" s="91">
        <v>949001040.55999994</v>
      </c>
      <c r="N31" s="82"/>
      <c r="O31" s="94"/>
      <c r="P31" s="82"/>
      <c r="Q31" s="118">
        <v>20180382.329999998</v>
      </c>
      <c r="R31" s="80">
        <f t="shared" ref="R31" si="20">R29+1</f>
        <v>9</v>
      </c>
      <c r="S31" s="81" t="s">
        <v>7</v>
      </c>
      <c r="T31" s="82"/>
      <c r="U31" s="91">
        <v>949001040.55999994</v>
      </c>
      <c r="V31" s="82"/>
      <c r="W31" s="94"/>
      <c r="X31" s="82"/>
      <c r="Y31" s="128">
        <v>0</v>
      </c>
    </row>
    <row r="32" spans="1:25" ht="15" customHeight="1" x14ac:dyDescent="0.25">
      <c r="A32" s="80"/>
      <c r="B32" s="81"/>
      <c r="C32" s="82"/>
      <c r="D32" s="91"/>
      <c r="E32" s="82"/>
      <c r="F32" s="126"/>
      <c r="G32" s="82"/>
      <c r="H32" s="128"/>
      <c r="I32" s="82"/>
      <c r="J32" s="80"/>
      <c r="K32" s="81"/>
      <c r="L32" s="82"/>
      <c r="M32" s="91"/>
      <c r="N32" s="82"/>
      <c r="O32" s="94"/>
      <c r="P32" s="82"/>
      <c r="Q32" s="118"/>
      <c r="R32" s="80"/>
      <c r="S32" s="81"/>
      <c r="T32" s="82"/>
      <c r="U32" s="91"/>
      <c r="V32" s="82"/>
      <c r="W32" s="94"/>
      <c r="X32" s="82"/>
      <c r="Y32" s="128"/>
    </row>
    <row r="33" spans="1:25" ht="15.75" customHeight="1" x14ac:dyDescent="0.25">
      <c r="A33" s="80">
        <f t="shared" ref="A33" si="21">A31+1</f>
        <v>10</v>
      </c>
      <c r="B33" s="81" t="s">
        <v>10</v>
      </c>
      <c r="C33" s="82"/>
      <c r="D33" s="83">
        <v>100000000</v>
      </c>
      <c r="E33" s="82"/>
      <c r="F33" s="126"/>
      <c r="G33" s="82"/>
      <c r="H33" s="128">
        <v>2777777.7600000002</v>
      </c>
      <c r="I33" s="82"/>
      <c r="J33" s="80">
        <f t="shared" ref="J33" si="22">J31+1</f>
        <v>10</v>
      </c>
      <c r="K33" s="81" t="s">
        <v>10</v>
      </c>
      <c r="L33" s="82"/>
      <c r="M33" s="83">
        <v>100000000</v>
      </c>
      <c r="N33" s="82"/>
      <c r="O33" s="94"/>
      <c r="P33" s="82"/>
      <c r="Q33" s="118">
        <v>604919.63</v>
      </c>
      <c r="R33" s="80">
        <f t="shared" ref="R33" si="23">R31+1</f>
        <v>10</v>
      </c>
      <c r="S33" s="81" t="s">
        <v>10</v>
      </c>
      <c r="T33" s="82"/>
      <c r="U33" s="83">
        <v>100000000</v>
      </c>
      <c r="V33" s="82"/>
      <c r="W33" s="94"/>
      <c r="X33" s="82"/>
      <c r="Y33" s="128">
        <v>0</v>
      </c>
    </row>
    <row r="34" spans="1:25" ht="15.75" customHeight="1" x14ac:dyDescent="0.25">
      <c r="A34" s="80"/>
      <c r="B34" s="81"/>
      <c r="C34" s="82"/>
      <c r="D34" s="83"/>
      <c r="E34" s="82"/>
      <c r="F34" s="126"/>
      <c r="G34" s="82"/>
      <c r="H34" s="128"/>
      <c r="I34" s="82"/>
      <c r="J34" s="80"/>
      <c r="K34" s="81"/>
      <c r="L34" s="82"/>
      <c r="M34" s="83"/>
      <c r="N34" s="82"/>
      <c r="O34" s="94"/>
      <c r="P34" s="82"/>
      <c r="Q34" s="118"/>
      <c r="R34" s="80"/>
      <c r="S34" s="81"/>
      <c r="T34" s="82"/>
      <c r="U34" s="83"/>
      <c r="V34" s="82"/>
      <c r="W34" s="94"/>
      <c r="X34" s="82"/>
      <c r="Y34" s="128"/>
    </row>
    <row r="35" spans="1:25" ht="15" customHeight="1" x14ac:dyDescent="0.25">
      <c r="A35" s="80">
        <f t="shared" ref="A35" si="24">A33+1</f>
        <v>11</v>
      </c>
      <c r="B35" s="81" t="s">
        <v>11</v>
      </c>
      <c r="C35" s="82"/>
      <c r="D35" s="83">
        <v>500000000</v>
      </c>
      <c r="E35" s="82"/>
      <c r="F35" s="126"/>
      <c r="G35" s="82"/>
      <c r="H35" s="128">
        <v>1320447.55</v>
      </c>
      <c r="I35" s="82"/>
      <c r="J35" s="80">
        <f t="shared" ref="J35" si="25">J33+1</f>
        <v>11</v>
      </c>
      <c r="K35" s="81" t="s">
        <v>11</v>
      </c>
      <c r="L35" s="82"/>
      <c r="M35" s="83">
        <v>500000000</v>
      </c>
      <c r="N35" s="82"/>
      <c r="O35" s="94"/>
      <c r="P35" s="82"/>
      <c r="Q35" s="118">
        <v>10923381.85</v>
      </c>
      <c r="R35" s="80">
        <f t="shared" ref="R35" si="26">R33+1</f>
        <v>11</v>
      </c>
      <c r="S35" s="81" t="s">
        <v>11</v>
      </c>
      <c r="T35" s="82"/>
      <c r="U35" s="83">
        <v>500000000</v>
      </c>
      <c r="V35" s="82"/>
      <c r="W35" s="94"/>
      <c r="X35" s="82"/>
      <c r="Y35" s="128">
        <v>357694.98</v>
      </c>
    </row>
    <row r="36" spans="1:25" ht="15" customHeight="1" x14ac:dyDescent="0.25">
      <c r="A36" s="80"/>
      <c r="B36" s="81"/>
      <c r="C36" s="82"/>
      <c r="D36" s="83"/>
      <c r="E36" s="82"/>
      <c r="F36" s="126"/>
      <c r="G36" s="82"/>
      <c r="H36" s="128"/>
      <c r="I36" s="82"/>
      <c r="J36" s="80"/>
      <c r="K36" s="81"/>
      <c r="L36" s="82"/>
      <c r="M36" s="83"/>
      <c r="N36" s="82"/>
      <c r="O36" s="94"/>
      <c r="P36" s="82"/>
      <c r="Q36" s="118"/>
      <c r="R36" s="80"/>
      <c r="S36" s="81"/>
      <c r="T36" s="82"/>
      <c r="U36" s="83"/>
      <c r="V36" s="82"/>
      <c r="W36" s="94"/>
      <c r="X36" s="82"/>
      <c r="Y36" s="128"/>
    </row>
    <row r="37" spans="1:25" ht="15" customHeight="1" x14ac:dyDescent="0.25">
      <c r="A37" s="80">
        <f t="shared" ref="A37" si="27">A35+1</f>
        <v>12</v>
      </c>
      <c r="B37" s="81" t="s">
        <v>7</v>
      </c>
      <c r="C37" s="82"/>
      <c r="D37" s="83">
        <v>1400000000</v>
      </c>
      <c r="E37" s="82"/>
      <c r="F37" s="126"/>
      <c r="G37" s="82"/>
      <c r="H37" s="128">
        <v>3804535.53</v>
      </c>
      <c r="I37" s="82"/>
      <c r="J37" s="80">
        <f t="shared" ref="J37" si="28">J35+1</f>
        <v>12</v>
      </c>
      <c r="K37" s="81" t="s">
        <v>7</v>
      </c>
      <c r="L37" s="82"/>
      <c r="M37" s="83">
        <v>1400000000</v>
      </c>
      <c r="N37" s="82"/>
      <c r="O37" s="94"/>
      <c r="P37" s="82"/>
      <c r="Q37" s="118">
        <v>31084958.82</v>
      </c>
      <c r="R37" s="80">
        <f t="shared" ref="R37" si="29">R35+1</f>
        <v>12</v>
      </c>
      <c r="S37" s="81" t="s">
        <v>7</v>
      </c>
      <c r="T37" s="82"/>
      <c r="U37" s="83">
        <v>1400000000</v>
      </c>
      <c r="V37" s="82"/>
      <c r="W37" s="94"/>
      <c r="X37" s="82"/>
      <c r="Y37" s="128">
        <v>0</v>
      </c>
    </row>
    <row r="38" spans="1:25" ht="15" customHeight="1" x14ac:dyDescent="0.25">
      <c r="A38" s="80"/>
      <c r="B38" s="81"/>
      <c r="C38" s="82"/>
      <c r="D38" s="83"/>
      <c r="E38" s="82"/>
      <c r="F38" s="126"/>
      <c r="G38" s="82"/>
      <c r="H38" s="128"/>
      <c r="I38" s="82"/>
      <c r="J38" s="80"/>
      <c r="K38" s="81"/>
      <c r="L38" s="82"/>
      <c r="M38" s="83"/>
      <c r="N38" s="82"/>
      <c r="O38" s="94"/>
      <c r="P38" s="82"/>
      <c r="Q38" s="118"/>
      <c r="R38" s="80"/>
      <c r="S38" s="81"/>
      <c r="T38" s="82"/>
      <c r="U38" s="83"/>
      <c r="V38" s="82"/>
      <c r="W38" s="94"/>
      <c r="X38" s="82"/>
      <c r="Y38" s="128"/>
    </row>
    <row r="39" spans="1:25" ht="15" customHeight="1" x14ac:dyDescent="0.25">
      <c r="A39" s="80">
        <f t="shared" ref="A39" si="30">A37+1</f>
        <v>13</v>
      </c>
      <c r="B39" s="81" t="s">
        <v>7</v>
      </c>
      <c r="C39" s="82"/>
      <c r="D39" s="83">
        <v>610000000</v>
      </c>
      <c r="E39" s="82"/>
      <c r="F39" s="126"/>
      <c r="G39" s="82"/>
      <c r="H39" s="128">
        <v>1704059.14</v>
      </c>
      <c r="I39" s="82"/>
      <c r="J39" s="80">
        <f t="shared" ref="J39" si="31">J37+1</f>
        <v>13</v>
      </c>
      <c r="K39" s="81" t="s">
        <v>7</v>
      </c>
      <c r="L39" s="82"/>
      <c r="M39" s="83">
        <v>610000000</v>
      </c>
      <c r="N39" s="82"/>
      <c r="O39" s="94"/>
      <c r="P39" s="82"/>
      <c r="Q39" s="118">
        <v>13849317.029999999</v>
      </c>
      <c r="R39" s="80">
        <f t="shared" ref="R39" si="32">R37+1</f>
        <v>13</v>
      </c>
      <c r="S39" s="81" t="s">
        <v>7</v>
      </c>
      <c r="T39" s="82"/>
      <c r="U39" s="83">
        <v>610000000</v>
      </c>
      <c r="V39" s="82"/>
      <c r="W39" s="94"/>
      <c r="X39" s="82"/>
      <c r="Y39" s="128">
        <v>0</v>
      </c>
    </row>
    <row r="40" spans="1:25" ht="15" customHeight="1" x14ac:dyDescent="0.25">
      <c r="A40" s="80"/>
      <c r="B40" s="81"/>
      <c r="C40" s="82"/>
      <c r="D40" s="83"/>
      <c r="E40" s="82"/>
      <c r="F40" s="126"/>
      <c r="G40" s="82"/>
      <c r="H40" s="128"/>
      <c r="I40" s="82"/>
      <c r="J40" s="80"/>
      <c r="K40" s="81"/>
      <c r="L40" s="82"/>
      <c r="M40" s="83"/>
      <c r="N40" s="82"/>
      <c r="O40" s="94"/>
      <c r="P40" s="82"/>
      <c r="Q40" s="118"/>
      <c r="R40" s="80"/>
      <c r="S40" s="81"/>
      <c r="T40" s="82"/>
      <c r="U40" s="83"/>
      <c r="V40" s="82"/>
      <c r="W40" s="94"/>
      <c r="X40" s="82"/>
      <c r="Y40" s="128"/>
    </row>
    <row r="41" spans="1:25" ht="15" customHeight="1" x14ac:dyDescent="0.25">
      <c r="A41" s="80">
        <f t="shared" ref="A41" si="33">A39+1</f>
        <v>14</v>
      </c>
      <c r="B41" s="81" t="s">
        <v>101</v>
      </c>
      <c r="C41" s="95"/>
      <c r="D41" s="118">
        <v>1355000000</v>
      </c>
      <c r="E41" s="95"/>
      <c r="F41" s="126"/>
      <c r="G41" s="95"/>
      <c r="H41" s="128">
        <v>2581478.91</v>
      </c>
      <c r="I41" s="82"/>
      <c r="J41" s="80">
        <f t="shared" ref="J41" si="34">J39+1</f>
        <v>14</v>
      </c>
      <c r="K41" s="81" t="s">
        <v>101</v>
      </c>
      <c r="L41" s="95"/>
      <c r="M41" s="118">
        <v>1355000000</v>
      </c>
      <c r="N41" s="82"/>
      <c r="O41" s="94"/>
      <c r="P41" s="82"/>
      <c r="Q41" s="118">
        <v>19917523.190000001</v>
      </c>
      <c r="R41" s="80">
        <f t="shared" ref="R41" si="35">R39+1</f>
        <v>14</v>
      </c>
      <c r="S41" s="81" t="s">
        <v>101</v>
      </c>
      <c r="T41" s="95"/>
      <c r="U41" s="118">
        <v>1355000000</v>
      </c>
      <c r="V41" s="82"/>
      <c r="W41" s="94"/>
      <c r="X41" s="82"/>
      <c r="Y41" s="128">
        <v>0</v>
      </c>
    </row>
    <row r="42" spans="1:25" ht="15" customHeight="1" x14ac:dyDescent="0.25">
      <c r="A42" s="80"/>
      <c r="B42" s="81"/>
      <c r="C42" s="95"/>
      <c r="D42" s="118"/>
      <c r="E42" s="95"/>
      <c r="F42" s="126"/>
      <c r="G42" s="95"/>
      <c r="H42" s="128"/>
      <c r="I42" s="82"/>
      <c r="J42" s="80"/>
      <c r="K42" s="81"/>
      <c r="L42" s="95"/>
      <c r="M42" s="118"/>
      <c r="N42" s="82"/>
      <c r="O42" s="94"/>
      <c r="P42" s="82"/>
      <c r="Q42" s="118"/>
      <c r="R42" s="80"/>
      <c r="S42" s="81"/>
      <c r="T42" s="95"/>
      <c r="U42" s="118"/>
      <c r="V42" s="82"/>
      <c r="W42" s="94"/>
      <c r="X42" s="82"/>
      <c r="Y42" s="128"/>
    </row>
    <row r="43" spans="1:25" ht="15" customHeight="1" x14ac:dyDescent="0.25">
      <c r="A43" s="80">
        <f t="shared" ref="A43" si="36">A41+1</f>
        <v>15</v>
      </c>
      <c r="B43" s="81" t="s">
        <v>82</v>
      </c>
      <c r="C43" s="95"/>
      <c r="D43" s="118">
        <v>535000000</v>
      </c>
      <c r="E43" s="95"/>
      <c r="F43" s="126"/>
      <c r="G43" s="95"/>
      <c r="H43" s="127">
        <v>7430555.5500000007</v>
      </c>
      <c r="J43" s="80">
        <f t="shared" ref="J43" si="37">J41+1</f>
        <v>15</v>
      </c>
      <c r="K43" s="81" t="s">
        <v>82</v>
      </c>
      <c r="L43" s="95"/>
      <c r="M43" s="118">
        <v>535000000</v>
      </c>
      <c r="N43" s="82"/>
      <c r="O43" s="94"/>
      <c r="P43" s="82"/>
      <c r="Q43" s="118">
        <v>11818445.210000001</v>
      </c>
      <c r="R43" s="80">
        <f t="shared" ref="R43" si="38">R41+1</f>
        <v>15</v>
      </c>
      <c r="S43" s="81" t="s">
        <v>82</v>
      </c>
      <c r="T43" s="95"/>
      <c r="U43" s="118">
        <v>535000000</v>
      </c>
      <c r="V43" s="82"/>
      <c r="W43" s="94"/>
      <c r="X43" s="82"/>
      <c r="Y43" s="128">
        <v>69600</v>
      </c>
    </row>
    <row r="44" spans="1:25" ht="15" customHeight="1" x14ac:dyDescent="0.25">
      <c r="A44" s="80"/>
      <c r="B44" s="81"/>
      <c r="C44" s="95"/>
      <c r="D44" s="118"/>
      <c r="E44" s="82"/>
      <c r="F44" s="126"/>
      <c r="G44" s="95"/>
      <c r="H44" s="127"/>
      <c r="J44" s="80"/>
      <c r="K44" s="81"/>
      <c r="L44" s="95"/>
      <c r="M44" s="118"/>
      <c r="N44" s="82"/>
      <c r="O44" s="94"/>
      <c r="P44" s="82"/>
      <c r="Q44" s="118"/>
      <c r="R44" s="80"/>
      <c r="S44" s="81"/>
      <c r="T44" s="95"/>
      <c r="U44" s="118"/>
      <c r="V44" s="82"/>
      <c r="W44" s="94"/>
      <c r="X44" s="82"/>
      <c r="Y44" s="128"/>
    </row>
    <row r="45" spans="1:25" ht="15" customHeight="1" x14ac:dyDescent="0.25">
      <c r="A45" s="80">
        <f t="shared" ref="A45:A51" si="39">A43+1</f>
        <v>16</v>
      </c>
      <c r="B45" s="81" t="s">
        <v>9</v>
      </c>
      <c r="C45" s="129"/>
      <c r="D45" s="118">
        <v>735000000</v>
      </c>
      <c r="E45" s="117">
        <v>735000000</v>
      </c>
      <c r="F45" s="126"/>
      <c r="G45" s="82"/>
      <c r="H45" s="127">
        <v>801780.48</v>
      </c>
      <c r="J45" s="80">
        <f t="shared" ref="J45:J51" si="40">J43+1</f>
        <v>16</v>
      </c>
      <c r="K45" s="81" t="s">
        <v>9</v>
      </c>
      <c r="L45" s="129"/>
      <c r="M45" s="118">
        <v>735000000</v>
      </c>
      <c r="N45" s="118"/>
      <c r="O45" s="94"/>
      <c r="P45" s="82"/>
      <c r="Q45" s="118">
        <v>16312276.790000001</v>
      </c>
      <c r="R45" s="80">
        <f t="shared" ref="R45:R51" si="41">R43+1</f>
        <v>16</v>
      </c>
      <c r="S45" s="81" t="s">
        <v>9</v>
      </c>
      <c r="T45" s="129"/>
      <c r="U45" s="118">
        <v>735000000</v>
      </c>
      <c r="V45" s="82"/>
      <c r="W45" s="94"/>
      <c r="X45" s="82"/>
      <c r="Y45" s="128">
        <v>0</v>
      </c>
    </row>
    <row r="46" spans="1:25" ht="15" customHeight="1" x14ac:dyDescent="0.25">
      <c r="A46" s="80"/>
      <c r="B46" s="81"/>
      <c r="C46" s="129"/>
      <c r="D46" s="118"/>
      <c r="E46" s="117"/>
      <c r="F46" s="126"/>
      <c r="G46" s="82"/>
      <c r="H46" s="127"/>
      <c r="J46" s="80"/>
      <c r="K46" s="81"/>
      <c r="L46" s="129"/>
      <c r="M46" s="118"/>
      <c r="N46" s="118"/>
      <c r="O46" s="94"/>
      <c r="P46" s="82"/>
      <c r="Q46" s="118"/>
      <c r="R46" s="80"/>
      <c r="S46" s="81"/>
      <c r="T46" s="129"/>
      <c r="U46" s="118"/>
      <c r="V46" s="82"/>
      <c r="W46" s="94"/>
      <c r="X46" s="82"/>
      <c r="Y46" s="128"/>
    </row>
    <row r="47" spans="1:25" ht="15" customHeight="1" x14ac:dyDescent="0.25">
      <c r="A47" s="80">
        <f t="shared" si="39"/>
        <v>17</v>
      </c>
      <c r="B47" s="81" t="s">
        <v>104</v>
      </c>
      <c r="C47" s="129"/>
      <c r="D47" s="118">
        <v>500000000</v>
      </c>
      <c r="E47" s="72"/>
      <c r="F47" s="126"/>
      <c r="G47" s="71"/>
      <c r="H47" s="127">
        <v>83740</v>
      </c>
      <c r="J47" s="80">
        <f t="shared" si="40"/>
        <v>17</v>
      </c>
      <c r="K47" s="81" t="s">
        <v>104</v>
      </c>
      <c r="L47" s="129"/>
      <c r="M47" s="118">
        <v>500000000</v>
      </c>
      <c r="N47" s="118"/>
      <c r="O47" s="94"/>
      <c r="P47" s="82"/>
      <c r="Q47" s="118">
        <v>4815768.1899999995</v>
      </c>
      <c r="R47" s="80">
        <f t="shared" si="41"/>
        <v>17</v>
      </c>
      <c r="S47" s="81" t="s">
        <v>104</v>
      </c>
      <c r="T47" s="129"/>
      <c r="U47" s="118">
        <v>500000000</v>
      </c>
      <c r="V47" s="82"/>
      <c r="W47" s="94"/>
      <c r="X47" s="82"/>
      <c r="Y47" s="128">
        <v>0</v>
      </c>
    </row>
    <row r="48" spans="1:25" ht="15" customHeight="1" x14ac:dyDescent="0.25">
      <c r="A48" s="80"/>
      <c r="B48" s="81"/>
      <c r="C48" s="129"/>
      <c r="D48" s="118"/>
      <c r="E48" s="72"/>
      <c r="F48" s="126"/>
      <c r="G48" s="71"/>
      <c r="H48" s="127"/>
      <c r="J48" s="80"/>
      <c r="K48" s="81"/>
      <c r="L48" s="129"/>
      <c r="M48" s="118"/>
      <c r="N48" s="118"/>
      <c r="O48" s="94"/>
      <c r="P48" s="82"/>
      <c r="Q48" s="118"/>
      <c r="R48" s="80"/>
      <c r="S48" s="81"/>
      <c r="T48" s="129"/>
      <c r="U48" s="118"/>
      <c r="V48" s="82"/>
      <c r="W48" s="94"/>
      <c r="X48" s="82"/>
      <c r="Y48" s="128"/>
    </row>
    <row r="49" spans="1:25" ht="15" customHeight="1" x14ac:dyDescent="0.25">
      <c r="A49" s="80">
        <f t="shared" si="39"/>
        <v>18</v>
      </c>
      <c r="B49" s="81" t="s">
        <v>82</v>
      </c>
      <c r="C49" s="129"/>
      <c r="D49" s="118">
        <v>1312000000</v>
      </c>
      <c r="E49" s="72"/>
      <c r="F49" s="126"/>
      <c r="G49" s="71"/>
      <c r="H49" s="127">
        <v>1314996.02</v>
      </c>
      <c r="J49" s="80">
        <f t="shared" si="40"/>
        <v>18</v>
      </c>
      <c r="K49" s="81" t="s">
        <v>82</v>
      </c>
      <c r="L49" s="129"/>
      <c r="M49" s="118">
        <v>1312000000</v>
      </c>
      <c r="N49" s="118"/>
      <c r="O49" s="94"/>
      <c r="P49" s="82"/>
      <c r="Q49" s="118">
        <v>11092459.550000001</v>
      </c>
      <c r="R49" s="80">
        <f t="shared" si="41"/>
        <v>18</v>
      </c>
      <c r="S49" s="81" t="s">
        <v>82</v>
      </c>
      <c r="T49" s="129"/>
      <c r="U49" s="118">
        <v>1312000000</v>
      </c>
      <c r="V49" s="82"/>
      <c r="W49" s="94"/>
      <c r="X49" s="82"/>
      <c r="Y49" s="128">
        <v>0</v>
      </c>
    </row>
    <row r="50" spans="1:25" ht="15" customHeight="1" x14ac:dyDescent="0.25">
      <c r="A50" s="80"/>
      <c r="B50" s="81"/>
      <c r="C50" s="129"/>
      <c r="D50" s="118"/>
      <c r="E50" s="72"/>
      <c r="F50" s="126"/>
      <c r="G50" s="71"/>
      <c r="H50" s="127"/>
      <c r="J50" s="80"/>
      <c r="K50" s="81"/>
      <c r="L50" s="129"/>
      <c r="M50" s="118"/>
      <c r="N50" s="118"/>
      <c r="O50" s="94"/>
      <c r="P50" s="82"/>
      <c r="Q50" s="118"/>
      <c r="R50" s="80"/>
      <c r="S50" s="81"/>
      <c r="T50" s="129"/>
      <c r="U50" s="118"/>
      <c r="V50" s="82"/>
      <c r="W50" s="94"/>
      <c r="X50" s="82"/>
      <c r="Y50" s="128"/>
    </row>
    <row r="51" spans="1:25" ht="15" customHeight="1" x14ac:dyDescent="0.25">
      <c r="A51" s="80">
        <f t="shared" si="39"/>
        <v>19</v>
      </c>
      <c r="B51" s="88" t="s">
        <v>30</v>
      </c>
      <c r="C51" s="95"/>
      <c r="D51" s="118">
        <v>389179937</v>
      </c>
      <c r="E51" s="82"/>
      <c r="F51" s="126"/>
      <c r="G51" s="82"/>
      <c r="H51" s="128">
        <v>4589339.43</v>
      </c>
      <c r="J51" s="80">
        <f t="shared" si="40"/>
        <v>19</v>
      </c>
      <c r="K51" s="88" t="s">
        <v>30</v>
      </c>
      <c r="L51" s="95"/>
      <c r="M51" s="118">
        <v>389179937</v>
      </c>
      <c r="N51" s="82"/>
      <c r="O51" s="94"/>
      <c r="P51" s="82"/>
      <c r="Q51" s="118">
        <v>5471835</v>
      </c>
      <c r="R51" s="80">
        <f t="shared" si="41"/>
        <v>19</v>
      </c>
      <c r="S51" s="88" t="s">
        <v>30</v>
      </c>
      <c r="T51" s="95"/>
      <c r="U51" s="118">
        <v>389179937</v>
      </c>
      <c r="V51" s="82"/>
      <c r="W51" s="94"/>
      <c r="X51" s="82"/>
      <c r="Y51" s="128">
        <v>0</v>
      </c>
    </row>
    <row r="52" spans="1:25" ht="15" customHeight="1" x14ac:dyDescent="0.25">
      <c r="A52" s="80"/>
      <c r="B52" s="88"/>
      <c r="C52" s="82"/>
      <c r="D52" s="83"/>
      <c r="E52" s="82"/>
      <c r="F52" s="126"/>
      <c r="G52" s="82"/>
      <c r="H52" s="128"/>
      <c r="J52" s="80"/>
      <c r="K52" s="88"/>
      <c r="L52" s="82"/>
      <c r="M52" s="83"/>
      <c r="N52" s="82"/>
      <c r="O52" s="94"/>
      <c r="P52" s="82"/>
      <c r="Q52" s="118"/>
      <c r="R52" s="80"/>
      <c r="S52" s="88"/>
      <c r="T52" s="82"/>
      <c r="U52" s="118"/>
      <c r="V52" s="82"/>
      <c r="W52" s="94"/>
      <c r="X52" s="82"/>
      <c r="Y52" s="128"/>
    </row>
    <row r="53" spans="1:25" ht="15" customHeight="1" x14ac:dyDescent="0.25">
      <c r="A53" s="80">
        <f t="shared" ref="A53" si="42">A51+1</f>
        <v>20</v>
      </c>
      <c r="B53" s="85" t="s">
        <v>30</v>
      </c>
      <c r="C53" s="82"/>
      <c r="D53" s="83">
        <v>500000000</v>
      </c>
      <c r="E53" s="82"/>
      <c r="F53" s="126"/>
      <c r="G53" s="82"/>
      <c r="H53" s="128">
        <v>6224066.4000000004</v>
      </c>
      <c r="J53" s="80">
        <f t="shared" ref="J53" si="43">J51+1</f>
        <v>20</v>
      </c>
      <c r="K53" s="85" t="s">
        <v>30</v>
      </c>
      <c r="L53" s="82"/>
      <c r="M53" s="83">
        <v>500000000</v>
      </c>
      <c r="N53" s="82"/>
      <c r="O53" s="94"/>
      <c r="P53" s="82"/>
      <c r="Q53" s="118">
        <v>4203418.6399999997</v>
      </c>
      <c r="R53" s="80">
        <f t="shared" ref="R53" si="44">R51+1</f>
        <v>20</v>
      </c>
      <c r="S53" s="85" t="s">
        <v>30</v>
      </c>
      <c r="T53" s="82"/>
      <c r="U53" s="83">
        <v>500000000</v>
      </c>
      <c r="V53" s="82"/>
      <c r="W53" s="94"/>
      <c r="X53" s="82"/>
      <c r="Y53" s="128">
        <v>0</v>
      </c>
    </row>
    <row r="54" spans="1:25" ht="15" customHeight="1" x14ac:dyDescent="0.25">
      <c r="A54" s="80"/>
      <c r="B54" s="85"/>
      <c r="C54" s="82"/>
      <c r="D54" s="83"/>
      <c r="E54" s="82"/>
      <c r="F54" s="126"/>
      <c r="G54" s="82"/>
      <c r="H54" s="128"/>
      <c r="J54" s="80"/>
      <c r="K54" s="85"/>
      <c r="L54" s="82"/>
      <c r="M54" s="83"/>
      <c r="N54" s="82"/>
      <c r="O54" s="94"/>
      <c r="P54" s="82"/>
      <c r="Q54" s="118"/>
      <c r="R54" s="80"/>
      <c r="S54" s="85"/>
      <c r="T54" s="82"/>
      <c r="U54" s="83"/>
      <c r="V54" s="82"/>
      <c r="W54" s="94"/>
      <c r="X54" s="82"/>
      <c r="Y54" s="128"/>
    </row>
    <row r="55" spans="1:25" ht="15" customHeight="1" x14ac:dyDescent="0.25">
      <c r="A55" s="80">
        <f t="shared" ref="A55" si="45">A53+1</f>
        <v>21</v>
      </c>
      <c r="B55" s="85" t="s">
        <v>30</v>
      </c>
      <c r="C55" s="82"/>
      <c r="D55" s="83">
        <v>1750000000</v>
      </c>
      <c r="E55" s="82"/>
      <c r="F55" s="126"/>
      <c r="G55" s="82"/>
      <c r="H55" s="128">
        <v>25397322.18</v>
      </c>
      <c r="J55" s="80">
        <f t="shared" ref="J55" si="46">J53+1</f>
        <v>21</v>
      </c>
      <c r="K55" s="85" t="s">
        <v>30</v>
      </c>
      <c r="L55" s="82"/>
      <c r="M55" s="83">
        <v>1750000000</v>
      </c>
      <c r="N55" s="82"/>
      <c r="O55" s="94"/>
      <c r="P55" s="82"/>
      <c r="Q55" s="118">
        <v>21485619.559999999</v>
      </c>
      <c r="R55" s="80">
        <f t="shared" ref="R55" si="47">R53+1</f>
        <v>21</v>
      </c>
      <c r="S55" s="85" t="s">
        <v>30</v>
      </c>
      <c r="T55" s="82"/>
      <c r="U55" s="83">
        <v>1750000000</v>
      </c>
      <c r="V55" s="82"/>
      <c r="W55" s="94"/>
      <c r="X55" s="82"/>
      <c r="Y55" s="128">
        <v>104420.88</v>
      </c>
    </row>
    <row r="56" spans="1:25" ht="15" customHeight="1" x14ac:dyDescent="0.25">
      <c r="A56" s="80"/>
      <c r="B56" s="85"/>
      <c r="C56" s="82"/>
      <c r="D56" s="83"/>
      <c r="E56" s="82"/>
      <c r="F56" s="126"/>
      <c r="G56" s="82"/>
      <c r="H56" s="128"/>
      <c r="J56" s="80"/>
      <c r="K56" s="85"/>
      <c r="L56" s="82"/>
      <c r="M56" s="83"/>
      <c r="N56" s="82"/>
      <c r="O56" s="94"/>
      <c r="P56" s="82"/>
      <c r="Q56" s="118"/>
      <c r="R56" s="80"/>
      <c r="S56" s="85"/>
      <c r="T56" s="82"/>
      <c r="U56" s="83"/>
      <c r="V56" s="82"/>
      <c r="W56" s="94"/>
      <c r="X56" s="82"/>
      <c r="Y56" s="128"/>
    </row>
    <row r="57" spans="1:25" ht="15" customHeight="1" x14ac:dyDescent="0.25">
      <c r="A57" s="80">
        <f t="shared" ref="A57" si="48">A55+1</f>
        <v>22</v>
      </c>
      <c r="B57" s="85" t="s">
        <v>30</v>
      </c>
      <c r="C57" s="82"/>
      <c r="D57" s="83">
        <v>1920000000</v>
      </c>
      <c r="E57" s="82"/>
      <c r="F57" s="126"/>
      <c r="G57" s="82"/>
      <c r="H57" s="128">
        <v>33446001.509999998</v>
      </c>
      <c r="J57" s="80">
        <f t="shared" ref="J57" si="49">J55+1</f>
        <v>22</v>
      </c>
      <c r="K57" s="85" t="s">
        <v>30</v>
      </c>
      <c r="L57" s="82"/>
      <c r="M57" s="83">
        <v>1920000000</v>
      </c>
      <c r="N57" s="82"/>
      <c r="O57" s="94"/>
      <c r="P57" s="82"/>
      <c r="Q57" s="118">
        <v>26339431.519999996</v>
      </c>
      <c r="R57" s="80">
        <f t="shared" ref="R57" si="50">R55+1</f>
        <v>22</v>
      </c>
      <c r="S57" s="85" t="s">
        <v>30</v>
      </c>
      <c r="T57" s="82"/>
      <c r="U57" s="83">
        <v>1920000000</v>
      </c>
      <c r="V57" s="82"/>
      <c r="W57" s="94"/>
      <c r="X57" s="82"/>
      <c r="Y57" s="128">
        <v>0</v>
      </c>
    </row>
    <row r="58" spans="1:25" ht="15" customHeight="1" x14ac:dyDescent="0.25">
      <c r="A58" s="80"/>
      <c r="B58" s="85"/>
      <c r="C58" s="82"/>
      <c r="D58" s="83"/>
      <c r="E58" s="82"/>
      <c r="F58" s="126"/>
      <c r="G58" s="82"/>
      <c r="H58" s="128"/>
      <c r="J58" s="80"/>
      <c r="K58" s="85"/>
      <c r="L58" s="82"/>
      <c r="M58" s="83"/>
      <c r="N58" s="82"/>
      <c r="O58" s="94"/>
      <c r="P58" s="82"/>
      <c r="Q58" s="118"/>
      <c r="R58" s="80"/>
      <c r="S58" s="85"/>
      <c r="T58" s="82"/>
      <c r="U58" s="83"/>
      <c r="V58" s="82"/>
      <c r="W58" s="94"/>
      <c r="X58" s="82"/>
      <c r="Y58" s="128"/>
    </row>
    <row r="59" spans="1:25" ht="15" customHeight="1" x14ac:dyDescent="0.25">
      <c r="A59" s="80">
        <f t="shared" ref="A59" si="51">A57+1</f>
        <v>23</v>
      </c>
      <c r="B59" s="85" t="s">
        <v>30</v>
      </c>
      <c r="C59" s="82"/>
      <c r="D59" s="83">
        <v>1444885373.0799999</v>
      </c>
      <c r="E59" s="82"/>
      <c r="F59" s="126"/>
      <c r="G59" s="82"/>
      <c r="H59" s="128">
        <v>5247646.09</v>
      </c>
      <c r="J59" s="80">
        <f t="shared" ref="J59" si="52">J57+1</f>
        <v>23</v>
      </c>
      <c r="K59" s="85" t="s">
        <v>30</v>
      </c>
      <c r="L59" s="82"/>
      <c r="M59" s="83">
        <v>1444885373.0799999</v>
      </c>
      <c r="N59" s="82"/>
      <c r="O59" s="94"/>
      <c r="P59" s="82"/>
      <c r="Q59" s="118">
        <v>31253731.010000002</v>
      </c>
      <c r="R59" s="80">
        <f t="shared" ref="R59" si="53">R57+1</f>
        <v>23</v>
      </c>
      <c r="S59" s="85" t="s">
        <v>30</v>
      </c>
      <c r="T59" s="82"/>
      <c r="U59" s="83">
        <v>1444885373.0799999</v>
      </c>
      <c r="V59" s="82"/>
      <c r="W59" s="94"/>
      <c r="X59" s="82"/>
      <c r="Y59" s="128">
        <v>0</v>
      </c>
    </row>
    <row r="60" spans="1:25" ht="15" customHeight="1" x14ac:dyDescent="0.25">
      <c r="A60" s="80"/>
      <c r="B60" s="85"/>
      <c r="C60" s="82"/>
      <c r="D60" s="83"/>
      <c r="E60" s="82"/>
      <c r="F60" s="126"/>
      <c r="G60" s="82"/>
      <c r="H60" s="128"/>
      <c r="J60" s="80"/>
      <c r="K60" s="85"/>
      <c r="L60" s="82"/>
      <c r="M60" s="83"/>
      <c r="N60" s="82"/>
      <c r="O60" s="94"/>
      <c r="P60" s="82"/>
      <c r="Q60" s="118"/>
      <c r="R60" s="80"/>
      <c r="S60" s="85"/>
      <c r="T60" s="82"/>
      <c r="U60" s="83"/>
      <c r="V60" s="82"/>
      <c r="W60" s="94"/>
      <c r="X60" s="82"/>
      <c r="Y60" s="128"/>
    </row>
    <row r="61" spans="1:25" ht="15" customHeight="1" x14ac:dyDescent="0.25">
      <c r="A61" s="80">
        <f t="shared" ref="A61" si="54">A59+1</f>
        <v>24</v>
      </c>
      <c r="B61" s="85" t="s">
        <v>30</v>
      </c>
      <c r="C61" s="82"/>
      <c r="D61" s="83">
        <v>1928217853.28</v>
      </c>
      <c r="E61" s="82"/>
      <c r="F61" s="126"/>
      <c r="G61" s="82"/>
      <c r="H61" s="128">
        <v>5562433.5899999999</v>
      </c>
      <c r="J61" s="80">
        <f t="shared" ref="J61" si="55">J59+1</f>
        <v>24</v>
      </c>
      <c r="K61" s="85" t="s">
        <v>30</v>
      </c>
      <c r="L61" s="82"/>
      <c r="M61" s="83">
        <v>1928217853.28</v>
      </c>
      <c r="N61" s="82"/>
      <c r="O61" s="94"/>
      <c r="P61" s="82"/>
      <c r="Q61" s="118">
        <v>42822361.019999996</v>
      </c>
      <c r="R61" s="80">
        <f t="shared" ref="R61" si="56">R59+1</f>
        <v>24</v>
      </c>
      <c r="S61" s="85" t="s">
        <v>30</v>
      </c>
      <c r="T61" s="82"/>
      <c r="U61" s="83">
        <v>1928217853.28</v>
      </c>
      <c r="V61" s="82"/>
      <c r="W61" s="94"/>
      <c r="X61" s="82"/>
      <c r="Y61" s="128">
        <v>0</v>
      </c>
    </row>
    <row r="62" spans="1:25" ht="15" customHeight="1" x14ac:dyDescent="0.25">
      <c r="A62" s="80"/>
      <c r="B62" s="85"/>
      <c r="C62" s="82"/>
      <c r="D62" s="83"/>
      <c r="E62" s="82"/>
      <c r="F62" s="126"/>
      <c r="G62" s="82"/>
      <c r="H62" s="128"/>
      <c r="J62" s="80"/>
      <c r="K62" s="85"/>
      <c r="L62" s="82"/>
      <c r="M62" s="83"/>
      <c r="N62" s="82"/>
      <c r="O62" s="94"/>
      <c r="P62" s="82"/>
      <c r="Q62" s="118"/>
      <c r="R62" s="80"/>
      <c r="S62" s="85"/>
      <c r="T62" s="82"/>
      <c r="U62" s="83"/>
      <c r="V62" s="82"/>
      <c r="W62" s="94"/>
      <c r="X62" s="82"/>
      <c r="Y62" s="128"/>
    </row>
    <row r="63" spans="1:25" ht="15" customHeight="1" x14ac:dyDescent="0.25">
      <c r="A63" s="80">
        <f>A61+1</f>
        <v>25</v>
      </c>
      <c r="B63" s="85" t="s">
        <v>30</v>
      </c>
      <c r="C63" s="82"/>
      <c r="D63" s="83">
        <v>1000000000</v>
      </c>
      <c r="E63" s="82"/>
      <c r="F63" s="126"/>
      <c r="G63" s="82"/>
      <c r="H63" s="127">
        <v>12461358.060000001</v>
      </c>
      <c r="J63" s="80">
        <f t="shared" ref="J63:J79" si="57">J61+1</f>
        <v>25</v>
      </c>
      <c r="K63" s="85" t="s">
        <v>30</v>
      </c>
      <c r="L63" s="82"/>
      <c r="M63" s="83">
        <v>1000000000</v>
      </c>
      <c r="N63" s="82"/>
      <c r="O63" s="94"/>
      <c r="P63" s="82"/>
      <c r="Q63" s="118">
        <v>18439766.210000001</v>
      </c>
      <c r="R63" s="80">
        <f t="shared" ref="R63" si="58">R61+1</f>
        <v>25</v>
      </c>
      <c r="S63" s="85" t="s">
        <v>30</v>
      </c>
      <c r="T63" s="82"/>
      <c r="U63" s="83">
        <v>1000000000</v>
      </c>
      <c r="V63" s="82"/>
      <c r="W63" s="94"/>
      <c r="X63" s="82"/>
      <c r="Y63" s="128">
        <v>0</v>
      </c>
    </row>
    <row r="64" spans="1:25" ht="15" customHeight="1" x14ac:dyDescent="0.25">
      <c r="A64" s="80"/>
      <c r="B64" s="85"/>
      <c r="C64" s="82"/>
      <c r="D64" s="83"/>
      <c r="E64" s="82"/>
      <c r="F64" s="126"/>
      <c r="G64" s="82"/>
      <c r="H64" s="127"/>
      <c r="J64" s="80"/>
      <c r="K64" s="85"/>
      <c r="L64" s="82"/>
      <c r="M64" s="83"/>
      <c r="N64" s="82"/>
      <c r="O64" s="94"/>
      <c r="P64" s="82"/>
      <c r="Q64" s="118"/>
      <c r="R64" s="80"/>
      <c r="S64" s="85"/>
      <c r="T64" s="82"/>
      <c r="U64" s="83"/>
      <c r="V64" s="82"/>
      <c r="W64" s="94"/>
      <c r="X64" s="82"/>
      <c r="Y64" s="128"/>
    </row>
    <row r="65" spans="1:25" ht="15" customHeight="1" x14ac:dyDescent="0.25">
      <c r="A65" s="80">
        <f t="shared" ref="A65" si="59">A63+1</f>
        <v>26</v>
      </c>
      <c r="B65" s="85" t="s">
        <v>30</v>
      </c>
      <c r="C65" s="82"/>
      <c r="D65" s="83">
        <v>1000000000</v>
      </c>
      <c r="E65" s="82"/>
      <c r="F65" s="126"/>
      <c r="G65" s="82"/>
      <c r="H65" s="127">
        <v>0</v>
      </c>
      <c r="J65" s="80">
        <f t="shared" si="57"/>
        <v>26</v>
      </c>
      <c r="K65" s="85" t="s">
        <v>30</v>
      </c>
      <c r="L65" s="82"/>
      <c r="M65" s="83">
        <v>1000000000</v>
      </c>
      <c r="N65" s="82"/>
      <c r="O65" s="94"/>
      <c r="P65" s="82"/>
      <c r="Q65" s="118">
        <v>19905378.649999999</v>
      </c>
      <c r="R65" s="80">
        <f t="shared" ref="R65" si="60">R63+1</f>
        <v>26</v>
      </c>
      <c r="S65" s="85" t="s">
        <v>30</v>
      </c>
      <c r="T65" s="82"/>
      <c r="U65" s="83">
        <v>1000000000</v>
      </c>
      <c r="V65" s="82"/>
      <c r="W65" s="94"/>
      <c r="X65" s="82"/>
      <c r="Y65" s="128">
        <v>0</v>
      </c>
    </row>
    <row r="66" spans="1:25" ht="15" customHeight="1" x14ac:dyDescent="0.25">
      <c r="A66" s="80"/>
      <c r="B66" s="85"/>
      <c r="C66" s="82"/>
      <c r="D66" s="83"/>
      <c r="E66" s="82"/>
      <c r="F66" s="126"/>
      <c r="G66" s="82"/>
      <c r="H66" s="127"/>
      <c r="J66" s="80"/>
      <c r="K66" s="85"/>
      <c r="L66" s="82"/>
      <c r="M66" s="83"/>
      <c r="N66" s="82"/>
      <c r="O66" s="94"/>
      <c r="P66" s="82"/>
      <c r="Q66" s="118"/>
      <c r="R66" s="80"/>
      <c r="S66" s="85"/>
      <c r="T66" s="82"/>
      <c r="U66" s="83"/>
      <c r="V66" s="82"/>
      <c r="W66" s="94"/>
      <c r="X66" s="82"/>
      <c r="Y66" s="128"/>
    </row>
    <row r="67" spans="1:25" ht="15" customHeight="1" x14ac:dyDescent="0.25">
      <c r="A67" s="80">
        <f t="shared" ref="A67:A79" si="61">A65+1</f>
        <v>27</v>
      </c>
      <c r="B67" s="85" t="s">
        <v>30</v>
      </c>
      <c r="C67" s="82"/>
      <c r="D67" s="86">
        <v>300000000</v>
      </c>
      <c r="E67" s="82"/>
      <c r="F67" s="126"/>
      <c r="G67" s="82"/>
      <c r="H67" s="127">
        <v>0</v>
      </c>
      <c r="J67" s="80">
        <f t="shared" si="57"/>
        <v>27</v>
      </c>
      <c r="K67" s="85" t="s">
        <v>30</v>
      </c>
      <c r="L67" s="82"/>
      <c r="M67" s="86">
        <v>300000000</v>
      </c>
      <c r="N67" s="82"/>
      <c r="O67" s="94"/>
      <c r="P67" s="82"/>
      <c r="Q67" s="118">
        <v>6335166.6699999999</v>
      </c>
      <c r="R67" s="80">
        <f t="shared" ref="R67" si="62">R65+1</f>
        <v>27</v>
      </c>
      <c r="S67" s="85" t="s">
        <v>30</v>
      </c>
      <c r="T67" s="82"/>
      <c r="U67" s="86">
        <v>300000000</v>
      </c>
      <c r="V67" s="82"/>
      <c r="W67" s="94"/>
      <c r="X67" s="82"/>
      <c r="Y67" s="128">
        <v>0</v>
      </c>
    </row>
    <row r="68" spans="1:25" ht="15" customHeight="1" x14ac:dyDescent="0.25">
      <c r="A68" s="80"/>
      <c r="B68" s="85"/>
      <c r="C68" s="82"/>
      <c r="D68" s="86"/>
      <c r="E68" s="82"/>
      <c r="F68" s="126"/>
      <c r="G68" s="82"/>
      <c r="H68" s="127"/>
      <c r="J68" s="80"/>
      <c r="K68" s="85"/>
      <c r="L68" s="82"/>
      <c r="M68" s="86"/>
      <c r="N68" s="82"/>
      <c r="O68" s="94"/>
      <c r="P68" s="82"/>
      <c r="Q68" s="118"/>
      <c r="R68" s="80"/>
      <c r="S68" s="85"/>
      <c r="T68" s="82"/>
      <c r="U68" s="86"/>
      <c r="V68" s="82"/>
      <c r="W68" s="94"/>
      <c r="X68" s="82"/>
      <c r="Y68" s="128"/>
    </row>
    <row r="69" spans="1:25" ht="15" customHeight="1" x14ac:dyDescent="0.25">
      <c r="A69" s="80">
        <f t="shared" si="61"/>
        <v>28</v>
      </c>
      <c r="B69" s="85" t="s">
        <v>30</v>
      </c>
      <c r="C69" s="82"/>
      <c r="D69" s="91">
        <v>299888355</v>
      </c>
      <c r="E69" s="82"/>
      <c r="F69" s="126"/>
      <c r="G69" s="82"/>
      <c r="H69" s="127">
        <v>0</v>
      </c>
      <c r="J69" s="80">
        <f t="shared" si="57"/>
        <v>28</v>
      </c>
      <c r="K69" s="85" t="s">
        <v>30</v>
      </c>
      <c r="L69" s="82"/>
      <c r="M69" s="91">
        <v>299888355</v>
      </c>
      <c r="N69" s="82"/>
      <c r="O69" s="94"/>
      <c r="P69" s="82"/>
      <c r="Q69" s="118">
        <v>6254345.9100000001</v>
      </c>
      <c r="R69" s="80">
        <f t="shared" ref="R69" si="63">R67+1</f>
        <v>28</v>
      </c>
      <c r="S69" s="85" t="s">
        <v>30</v>
      </c>
      <c r="T69" s="82"/>
      <c r="U69" s="91">
        <v>299888355</v>
      </c>
      <c r="V69" s="82"/>
      <c r="W69" s="94"/>
      <c r="X69" s="82"/>
      <c r="Y69" s="128">
        <v>0</v>
      </c>
    </row>
    <row r="70" spans="1:25" ht="15" customHeight="1" x14ac:dyDescent="0.25">
      <c r="A70" s="80"/>
      <c r="B70" s="85"/>
      <c r="C70" s="82"/>
      <c r="D70" s="91"/>
      <c r="E70" s="82"/>
      <c r="F70" s="126"/>
      <c r="G70" s="82"/>
      <c r="H70" s="127"/>
      <c r="J70" s="80"/>
      <c r="K70" s="85"/>
      <c r="L70" s="82"/>
      <c r="M70" s="91"/>
      <c r="N70" s="82"/>
      <c r="O70" s="94"/>
      <c r="P70" s="82"/>
      <c r="Q70" s="118"/>
      <c r="R70" s="80"/>
      <c r="S70" s="85"/>
      <c r="T70" s="82"/>
      <c r="U70" s="91"/>
      <c r="V70" s="82"/>
      <c r="W70" s="94"/>
      <c r="X70" s="82"/>
      <c r="Y70" s="128"/>
    </row>
    <row r="71" spans="1:25" ht="15" customHeight="1" x14ac:dyDescent="0.25">
      <c r="A71" s="80">
        <f t="shared" si="61"/>
        <v>29</v>
      </c>
      <c r="B71" s="85" t="s">
        <v>30</v>
      </c>
      <c r="C71" s="82"/>
      <c r="D71" s="83">
        <v>223786059</v>
      </c>
      <c r="E71" s="82"/>
      <c r="F71" s="126"/>
      <c r="G71" s="82"/>
      <c r="H71" s="127">
        <v>0</v>
      </c>
      <c r="J71" s="80">
        <f t="shared" si="57"/>
        <v>29</v>
      </c>
      <c r="K71" s="85" t="s">
        <v>30</v>
      </c>
      <c r="L71" s="82"/>
      <c r="M71" s="83">
        <v>223786059</v>
      </c>
      <c r="N71" s="82"/>
      <c r="O71" s="94"/>
      <c r="P71" s="82"/>
      <c r="Q71" s="118">
        <v>4266073.09</v>
      </c>
      <c r="R71" s="80">
        <f t="shared" ref="R71" si="64">R69+1</f>
        <v>29</v>
      </c>
      <c r="S71" s="85" t="s">
        <v>30</v>
      </c>
      <c r="T71" s="82"/>
      <c r="U71" s="83">
        <v>223786059</v>
      </c>
      <c r="V71" s="135"/>
      <c r="W71" s="94"/>
      <c r="X71" s="82"/>
      <c r="Y71" s="128">
        <v>0</v>
      </c>
    </row>
    <row r="72" spans="1:25" ht="15" customHeight="1" x14ac:dyDescent="0.25">
      <c r="A72" s="80"/>
      <c r="B72" s="85"/>
      <c r="C72" s="82"/>
      <c r="D72" s="83"/>
      <c r="E72" s="82"/>
      <c r="F72" s="126"/>
      <c r="G72" s="82"/>
      <c r="H72" s="127"/>
      <c r="J72" s="80"/>
      <c r="K72" s="85"/>
      <c r="L72" s="82"/>
      <c r="M72" s="83"/>
      <c r="N72" s="82"/>
      <c r="O72" s="94"/>
      <c r="P72" s="82"/>
      <c r="Q72" s="118"/>
      <c r="R72" s="80"/>
      <c r="S72" s="85"/>
      <c r="T72" s="82"/>
      <c r="U72" s="83"/>
      <c r="V72" s="135"/>
      <c r="W72" s="94"/>
      <c r="X72" s="82"/>
      <c r="Y72" s="128"/>
    </row>
    <row r="73" spans="1:25" ht="15" customHeight="1" x14ac:dyDescent="0.25">
      <c r="A73" s="80">
        <f t="shared" si="61"/>
        <v>30</v>
      </c>
      <c r="B73" s="85" t="s">
        <v>30</v>
      </c>
      <c r="C73" s="82"/>
      <c r="D73" s="83">
        <v>500379494</v>
      </c>
      <c r="E73" s="82"/>
      <c r="F73" s="126"/>
      <c r="G73" s="82"/>
      <c r="H73" s="127">
        <v>0</v>
      </c>
      <c r="J73" s="80">
        <f t="shared" si="57"/>
        <v>30</v>
      </c>
      <c r="K73" s="85" t="s">
        <v>30</v>
      </c>
      <c r="L73" s="82"/>
      <c r="M73" s="83">
        <v>500379494</v>
      </c>
      <c r="N73" s="82"/>
      <c r="O73" s="94"/>
      <c r="P73" s="82"/>
      <c r="Q73" s="118">
        <v>10366935.449999999</v>
      </c>
      <c r="R73" s="80">
        <f t="shared" ref="R73" si="65">R71+1</f>
        <v>30</v>
      </c>
      <c r="S73" s="85" t="s">
        <v>30</v>
      </c>
      <c r="T73" s="82"/>
      <c r="U73" s="83">
        <v>500379494</v>
      </c>
      <c r="V73" s="82"/>
      <c r="W73" s="94"/>
      <c r="X73" s="82"/>
      <c r="Y73" s="128">
        <v>0</v>
      </c>
    </row>
    <row r="74" spans="1:25" ht="15" customHeight="1" x14ac:dyDescent="0.25">
      <c r="A74" s="80"/>
      <c r="B74" s="85"/>
      <c r="C74" s="82"/>
      <c r="D74" s="83"/>
      <c r="E74" s="82"/>
      <c r="F74" s="126"/>
      <c r="G74" s="82"/>
      <c r="H74" s="127"/>
      <c r="J74" s="80"/>
      <c r="K74" s="85"/>
      <c r="L74" s="82"/>
      <c r="M74" s="83"/>
      <c r="N74" s="82"/>
      <c r="O74" s="94"/>
      <c r="P74" s="82"/>
      <c r="Q74" s="118"/>
      <c r="R74" s="80"/>
      <c r="S74" s="85"/>
      <c r="T74" s="82"/>
      <c r="U74" s="83"/>
      <c r="V74" s="82"/>
      <c r="W74" s="94"/>
      <c r="X74" s="82"/>
      <c r="Y74" s="128"/>
    </row>
    <row r="75" spans="1:25" ht="15" customHeight="1" x14ac:dyDescent="0.25">
      <c r="A75" s="80">
        <f t="shared" si="61"/>
        <v>31</v>
      </c>
      <c r="B75" s="85" t="s">
        <v>30</v>
      </c>
      <c r="C75" s="82"/>
      <c r="D75" s="83">
        <v>86788886</v>
      </c>
      <c r="E75" s="82"/>
      <c r="F75" s="126"/>
      <c r="G75" s="82"/>
      <c r="H75" s="127">
        <v>0</v>
      </c>
      <c r="J75" s="80">
        <f t="shared" si="57"/>
        <v>31</v>
      </c>
      <c r="K75" s="85" t="s">
        <v>30</v>
      </c>
      <c r="L75" s="82"/>
      <c r="M75" s="83">
        <v>86788886</v>
      </c>
      <c r="N75" s="82"/>
      <c r="O75" s="94"/>
      <c r="P75" s="82"/>
      <c r="Q75" s="118">
        <v>1923590.7399999998</v>
      </c>
      <c r="R75" s="80">
        <f t="shared" ref="R75:R79" si="66">R73+1</f>
        <v>31</v>
      </c>
      <c r="S75" s="85" t="s">
        <v>30</v>
      </c>
      <c r="T75" s="82"/>
      <c r="U75" s="83">
        <v>86788886</v>
      </c>
      <c r="V75" s="82"/>
      <c r="W75" s="94"/>
      <c r="X75" s="82"/>
      <c r="Y75" s="128">
        <v>0</v>
      </c>
    </row>
    <row r="76" spans="1:25" ht="15" customHeight="1" x14ac:dyDescent="0.25">
      <c r="A76" s="80"/>
      <c r="B76" s="85"/>
      <c r="C76" s="82"/>
      <c r="D76" s="83"/>
      <c r="E76" s="82"/>
      <c r="F76" s="126"/>
      <c r="G76" s="82"/>
      <c r="H76" s="127"/>
      <c r="J76" s="80"/>
      <c r="K76" s="85"/>
      <c r="L76" s="82"/>
      <c r="M76" s="83"/>
      <c r="N76" s="82"/>
      <c r="O76" s="94"/>
      <c r="P76" s="82"/>
      <c r="Q76" s="118"/>
      <c r="R76" s="80"/>
      <c r="S76" s="85"/>
      <c r="T76" s="82"/>
      <c r="U76" s="83"/>
      <c r="V76" s="82"/>
      <c r="W76" s="94"/>
      <c r="X76" s="82"/>
      <c r="Y76" s="128"/>
    </row>
    <row r="77" spans="1:25" ht="15" customHeight="1" x14ac:dyDescent="0.25">
      <c r="A77" s="80">
        <f t="shared" si="61"/>
        <v>32</v>
      </c>
      <c r="B77" s="85" t="s">
        <v>30</v>
      </c>
      <c r="C77" s="82"/>
      <c r="D77" s="83">
        <v>56998668</v>
      </c>
      <c r="E77" s="82"/>
      <c r="F77" s="126"/>
      <c r="G77" s="82"/>
      <c r="H77" s="127">
        <v>0</v>
      </c>
      <c r="J77" s="80">
        <f t="shared" si="57"/>
        <v>32</v>
      </c>
      <c r="K77" s="85" t="s">
        <v>30</v>
      </c>
      <c r="L77" s="82"/>
      <c r="M77" s="83">
        <v>56998668</v>
      </c>
      <c r="N77" s="82"/>
      <c r="O77" s="94"/>
      <c r="P77" s="82"/>
      <c r="Q77" s="118">
        <v>1285293.33</v>
      </c>
      <c r="R77" s="80">
        <f t="shared" si="66"/>
        <v>32</v>
      </c>
      <c r="S77" s="85" t="s">
        <v>30</v>
      </c>
      <c r="T77" s="82"/>
      <c r="U77" s="83">
        <v>56998668</v>
      </c>
      <c r="V77" s="82"/>
      <c r="W77" s="94"/>
      <c r="X77" s="82"/>
      <c r="Y77" s="128">
        <v>0</v>
      </c>
    </row>
    <row r="78" spans="1:25" ht="15" customHeight="1" x14ac:dyDescent="0.25">
      <c r="A78" s="80"/>
      <c r="B78" s="85"/>
      <c r="C78" s="82"/>
      <c r="D78" s="83"/>
      <c r="E78" s="82"/>
      <c r="F78" s="126"/>
      <c r="G78" s="82"/>
      <c r="H78" s="127"/>
      <c r="J78" s="80"/>
      <c r="K78" s="85"/>
      <c r="L78" s="82"/>
      <c r="M78" s="83"/>
      <c r="N78" s="82"/>
      <c r="O78" s="94"/>
      <c r="P78" s="82"/>
      <c r="Q78" s="118"/>
      <c r="R78" s="80"/>
      <c r="S78" s="85"/>
      <c r="T78" s="82"/>
      <c r="U78" s="83"/>
      <c r="V78" s="82"/>
      <c r="W78" s="94"/>
      <c r="X78" s="82"/>
      <c r="Y78" s="128"/>
    </row>
    <row r="79" spans="1:25" ht="15" customHeight="1" x14ac:dyDescent="0.25">
      <c r="A79" s="80">
        <f t="shared" si="61"/>
        <v>33</v>
      </c>
      <c r="B79" s="85" t="s">
        <v>30</v>
      </c>
      <c r="C79" s="82"/>
      <c r="D79" s="83">
        <v>420000000</v>
      </c>
      <c r="E79" s="30"/>
      <c r="F79" s="126"/>
      <c r="G79" s="82"/>
      <c r="H79" s="127">
        <v>137026</v>
      </c>
      <c r="J79" s="80">
        <f t="shared" si="57"/>
        <v>33</v>
      </c>
      <c r="K79" s="85" t="s">
        <v>30</v>
      </c>
      <c r="L79" s="82"/>
      <c r="M79" s="83">
        <v>420000000</v>
      </c>
      <c r="N79" s="30"/>
      <c r="O79" s="94"/>
      <c r="P79" s="96"/>
      <c r="Q79" s="118">
        <v>9557134.5800000001</v>
      </c>
      <c r="R79" s="80">
        <f t="shared" si="66"/>
        <v>33</v>
      </c>
      <c r="S79" s="85" t="s">
        <v>30</v>
      </c>
      <c r="T79" s="82"/>
      <c r="U79" s="83">
        <v>420000000</v>
      </c>
      <c r="V79" s="30"/>
      <c r="W79" s="94"/>
      <c r="X79" s="82"/>
      <c r="Y79" s="128">
        <v>0</v>
      </c>
    </row>
    <row r="80" spans="1:25" ht="15" customHeight="1" x14ac:dyDescent="0.25">
      <c r="A80" s="80"/>
      <c r="B80" s="85"/>
      <c r="C80" s="82"/>
      <c r="D80" s="83"/>
      <c r="E80" s="30"/>
      <c r="F80" s="126"/>
      <c r="G80" s="82"/>
      <c r="H80" s="127"/>
      <c r="J80" s="80"/>
      <c r="K80" s="85"/>
      <c r="L80" s="82"/>
      <c r="M80" s="83"/>
      <c r="N80" s="30"/>
      <c r="O80" s="94"/>
      <c r="P80" s="96"/>
      <c r="Q80" s="118"/>
      <c r="R80" s="80"/>
      <c r="S80" s="85"/>
      <c r="T80" s="82"/>
      <c r="U80" s="83"/>
      <c r="V80" s="30"/>
      <c r="W80" s="94"/>
      <c r="X80" s="82"/>
      <c r="Y80" s="128"/>
    </row>
    <row r="81" spans="1:25" ht="15" customHeight="1" x14ac:dyDescent="0.25">
      <c r="A81" s="32"/>
      <c r="B81" s="29"/>
      <c r="C81" s="30"/>
      <c r="D81" s="31"/>
      <c r="E81" s="30"/>
      <c r="F81" s="35"/>
      <c r="G81" s="30"/>
      <c r="H81" s="34"/>
      <c r="J81" s="32"/>
      <c r="K81" s="29"/>
      <c r="L81" s="30"/>
      <c r="M81" s="31"/>
      <c r="N81" s="30"/>
      <c r="O81" s="33"/>
      <c r="P81" s="38"/>
      <c r="Q81" s="34"/>
      <c r="R81" s="32"/>
      <c r="S81" s="29"/>
      <c r="T81" s="30"/>
      <c r="U81" s="31"/>
      <c r="V81" s="30"/>
      <c r="W81" s="33"/>
      <c r="X81" s="37"/>
      <c r="Y81" s="36"/>
    </row>
    <row r="82" spans="1:25" ht="15" customHeight="1" x14ac:dyDescent="0.25">
      <c r="A82" s="106" t="s">
        <v>65</v>
      </c>
      <c r="B82" s="106"/>
      <c r="C82" s="106"/>
      <c r="D82" s="106"/>
      <c r="E82" s="106"/>
      <c r="F82" s="106"/>
      <c r="G82" s="82"/>
      <c r="H82" s="133">
        <f>SUM(H15:H80)</f>
        <v>149647221.57999998</v>
      </c>
      <c r="J82" s="114" t="s">
        <v>89</v>
      </c>
      <c r="K82" s="114"/>
      <c r="L82" s="114"/>
      <c r="M82" s="114"/>
      <c r="N82" s="114"/>
      <c r="O82" s="114"/>
      <c r="P82" s="96"/>
      <c r="Q82" s="123">
        <f>SUM(Q15:Q80)</f>
        <v>447751641.84999985</v>
      </c>
      <c r="S82" s="106" t="s">
        <v>90</v>
      </c>
      <c r="T82" s="106"/>
      <c r="U82" s="106"/>
      <c r="V82" s="106"/>
      <c r="W82" s="106"/>
      <c r="X82" s="124"/>
      <c r="Y82" s="123">
        <f>SUM(Y15:Y80)</f>
        <v>586140.06000000006</v>
      </c>
    </row>
    <row r="83" spans="1:25" ht="15.75" customHeight="1" x14ac:dyDescent="0.25">
      <c r="A83" s="106"/>
      <c r="B83" s="106"/>
      <c r="C83" s="106"/>
      <c r="D83" s="106"/>
      <c r="E83" s="106"/>
      <c r="F83" s="106"/>
      <c r="G83" s="82"/>
      <c r="H83" s="133"/>
      <c r="J83" s="114"/>
      <c r="K83" s="114"/>
      <c r="L83" s="114"/>
      <c r="M83" s="114"/>
      <c r="N83" s="114"/>
      <c r="O83" s="114"/>
      <c r="P83" s="96"/>
      <c r="Q83" s="123"/>
      <c r="S83" s="106"/>
      <c r="T83" s="106"/>
      <c r="U83" s="106"/>
      <c r="V83" s="106"/>
      <c r="W83" s="106"/>
      <c r="X83" s="124"/>
      <c r="Y83" s="123"/>
    </row>
    <row r="84" spans="1:25" x14ac:dyDescent="0.25">
      <c r="N84" s="18"/>
    </row>
    <row r="85" spans="1:25" ht="18" customHeight="1" x14ac:dyDescent="0.25">
      <c r="A85" s="134" t="s">
        <v>66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2">
        <f>Y82+Q82+H82</f>
        <v>597985003.48999977</v>
      </c>
      <c r="Y85" s="132"/>
    </row>
    <row r="86" spans="1:25" ht="18" customHeight="1" x14ac:dyDescent="0.25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2"/>
      <c r="Y86" s="132"/>
    </row>
    <row r="87" spans="1:25" x14ac:dyDescent="0.25">
      <c r="A87" s="76" t="s">
        <v>103</v>
      </c>
      <c r="B87" s="15"/>
      <c r="C87" s="15"/>
      <c r="D87" s="15"/>
      <c r="E87" s="15"/>
      <c r="F87" s="15"/>
      <c r="G87" s="15"/>
      <c r="H87" s="15"/>
      <c r="I87" s="15"/>
      <c r="J87" s="15"/>
      <c r="K87" s="15"/>
    </row>
    <row r="88" spans="1:25" x14ac:dyDescent="0.25">
      <c r="A88" s="76" t="s">
        <v>105</v>
      </c>
      <c r="B88" s="15"/>
      <c r="C88" s="15"/>
      <c r="D88" s="15"/>
      <c r="E88" s="15"/>
      <c r="F88" s="15"/>
      <c r="G88" s="15"/>
      <c r="H88" s="15"/>
      <c r="I88" s="15"/>
      <c r="J88" s="15"/>
      <c r="K88" s="15"/>
    </row>
    <row r="89" spans="1:25" x14ac:dyDescent="0.25">
      <c r="A89" s="77" t="s">
        <v>109</v>
      </c>
      <c r="B89" s="15"/>
      <c r="C89" s="15"/>
      <c r="D89" s="15"/>
      <c r="E89" s="15"/>
      <c r="F89" s="15"/>
      <c r="G89" s="15"/>
      <c r="H89" s="15"/>
      <c r="I89" s="15"/>
      <c r="J89" s="15"/>
      <c r="K89" s="15"/>
    </row>
    <row r="90" spans="1:25" x14ac:dyDescent="0.25">
      <c r="A90" s="77" t="s">
        <v>110</v>
      </c>
      <c r="B90" s="15"/>
      <c r="C90" s="15"/>
      <c r="D90" s="15"/>
      <c r="E90" s="15"/>
      <c r="F90" s="15"/>
      <c r="G90" s="15"/>
      <c r="H90" s="15"/>
      <c r="I90" s="15"/>
      <c r="J90" s="15"/>
      <c r="K90" s="15"/>
    </row>
  </sheetData>
  <mergeCells count="716">
    <mergeCell ref="X47:X48"/>
    <mergeCell ref="X49:X50"/>
    <mergeCell ref="Y47:Y48"/>
    <mergeCell ref="Y49:Y50"/>
    <mergeCell ref="S47:S48"/>
    <mergeCell ref="S49:S50"/>
    <mergeCell ref="U47:U48"/>
    <mergeCell ref="U49:U50"/>
    <mergeCell ref="T47:T48"/>
    <mergeCell ref="T49:T50"/>
    <mergeCell ref="R47:R48"/>
    <mergeCell ref="R49:R50"/>
    <mergeCell ref="V47:V48"/>
    <mergeCell ref="V49:V50"/>
    <mergeCell ref="A47:A48"/>
    <mergeCell ref="A49:A50"/>
    <mergeCell ref="J47:J48"/>
    <mergeCell ref="J49:J50"/>
    <mergeCell ref="K47:K48"/>
    <mergeCell ref="K49:K50"/>
    <mergeCell ref="H47:H48"/>
    <mergeCell ref="H49:H50"/>
    <mergeCell ref="D47:D48"/>
    <mergeCell ref="D49:D50"/>
    <mergeCell ref="C47:C48"/>
    <mergeCell ref="C49:C50"/>
    <mergeCell ref="J82:O83"/>
    <mergeCell ref="X77:X78"/>
    <mergeCell ref="S61:S62"/>
    <mergeCell ref="T55:T56"/>
    <mergeCell ref="T57:T58"/>
    <mergeCell ref="S55:S56"/>
    <mergeCell ref="S57:S58"/>
    <mergeCell ref="S59:S60"/>
    <mergeCell ref="S51:S52"/>
    <mergeCell ref="S53:S54"/>
    <mergeCell ref="T59:T60"/>
    <mergeCell ref="K75:K76"/>
    <mergeCell ref="L75:L76"/>
    <mergeCell ref="M75:M76"/>
    <mergeCell ref="S75:S76"/>
    <mergeCell ref="T75:T76"/>
    <mergeCell ref="U75:U76"/>
    <mergeCell ref="N67:N68"/>
    <mergeCell ref="N69:N70"/>
    <mergeCell ref="Q77:Q78"/>
    <mergeCell ref="R77:R78"/>
    <mergeCell ref="S77:S78"/>
    <mergeCell ref="T77:T78"/>
    <mergeCell ref="U77:U78"/>
    <mergeCell ref="Y59:Y60"/>
    <mergeCell ref="T41:T42"/>
    <mergeCell ref="Q69:Q70"/>
    <mergeCell ref="Q71:Q72"/>
    <mergeCell ref="Q73:Q74"/>
    <mergeCell ref="N59:N60"/>
    <mergeCell ref="Y77:Y78"/>
    <mergeCell ref="N77:N78"/>
    <mergeCell ref="V77:V78"/>
    <mergeCell ref="R75:R76"/>
    <mergeCell ref="Q75:Q76"/>
    <mergeCell ref="V45:V46"/>
    <mergeCell ref="V43:V44"/>
    <mergeCell ref="Y73:Y74"/>
    <mergeCell ref="S63:S64"/>
    <mergeCell ref="Y63:Y64"/>
    <mergeCell ref="X63:X64"/>
    <mergeCell ref="T65:T66"/>
    <mergeCell ref="T67:T68"/>
    <mergeCell ref="S69:S70"/>
    <mergeCell ref="T69:T70"/>
    <mergeCell ref="U69:U70"/>
    <mergeCell ref="R67:R68"/>
    <mergeCell ref="P45:P46"/>
    <mergeCell ref="X27:X28"/>
    <mergeCell ref="E67:E68"/>
    <mergeCell ref="B69:B70"/>
    <mergeCell ref="D71:D72"/>
    <mergeCell ref="H73:H74"/>
    <mergeCell ref="G67:G68"/>
    <mergeCell ref="C71:C72"/>
    <mergeCell ref="C73:C74"/>
    <mergeCell ref="N71:N72"/>
    <mergeCell ref="N73:N74"/>
    <mergeCell ref="B67:B68"/>
    <mergeCell ref="C67:C68"/>
    <mergeCell ref="H67:H68"/>
    <mergeCell ref="K69:K70"/>
    <mergeCell ref="M69:M70"/>
    <mergeCell ref="B71:B72"/>
    <mergeCell ref="D73:D74"/>
    <mergeCell ref="J69:J70"/>
    <mergeCell ref="L71:L72"/>
    <mergeCell ref="M71:M72"/>
    <mergeCell ref="L67:L68"/>
    <mergeCell ref="V53:V54"/>
    <mergeCell ref="V51:V52"/>
    <mergeCell ref="X29:X30"/>
    <mergeCell ref="E77:E78"/>
    <mergeCell ref="C77:C78"/>
    <mergeCell ref="S73:S74"/>
    <mergeCell ref="X15:X16"/>
    <mergeCell ref="V29:V30"/>
    <mergeCell ref="V27:V28"/>
    <mergeCell ref="V25:V26"/>
    <mergeCell ref="V23:V24"/>
    <mergeCell ref="V21:V22"/>
    <mergeCell ref="V19:V20"/>
    <mergeCell ref="V17:V18"/>
    <mergeCell ref="V41:V42"/>
    <mergeCell ref="V39:V40"/>
    <mergeCell ref="V37:V38"/>
    <mergeCell ref="V35:V36"/>
    <mergeCell ref="V33:V34"/>
    <mergeCell ref="V31:V32"/>
    <mergeCell ref="X17:X18"/>
    <mergeCell ref="X19:X20"/>
    <mergeCell ref="X21:X22"/>
    <mergeCell ref="X23:X24"/>
    <mergeCell ref="T73:T74"/>
    <mergeCell ref="U73:U74"/>
    <mergeCell ref="X25:X26"/>
    <mergeCell ref="X31:X32"/>
    <mergeCell ref="T53:T54"/>
    <mergeCell ref="V15:V16"/>
    <mergeCell ref="X73:X74"/>
    <mergeCell ref="Y75:Y76"/>
    <mergeCell ref="X75:X76"/>
    <mergeCell ref="V75:V76"/>
    <mergeCell ref="V73:V74"/>
    <mergeCell ref="V71:V72"/>
    <mergeCell ref="V69:V70"/>
    <mergeCell ref="V67:V68"/>
    <mergeCell ref="V65:V66"/>
    <mergeCell ref="X33:X34"/>
    <mergeCell ref="X35:X36"/>
    <mergeCell ref="X37:X38"/>
    <mergeCell ref="X39:X40"/>
    <mergeCell ref="X41:X42"/>
    <mergeCell ref="V61:V62"/>
    <mergeCell ref="V59:V60"/>
    <mergeCell ref="V57:V58"/>
    <mergeCell ref="V55:V56"/>
    <mergeCell ref="Y71:Y72"/>
    <mergeCell ref="T27:T28"/>
    <mergeCell ref="T29:T30"/>
    <mergeCell ref="R69:R70"/>
    <mergeCell ref="R71:R72"/>
    <mergeCell ref="V63:V64"/>
    <mergeCell ref="Y65:Y66"/>
    <mergeCell ref="A65:A66"/>
    <mergeCell ref="S71:S72"/>
    <mergeCell ref="T71:T72"/>
    <mergeCell ref="U71:U72"/>
    <mergeCell ref="X71:X72"/>
    <mergeCell ref="T63:T64"/>
    <mergeCell ref="S65:S66"/>
    <mergeCell ref="U63:U64"/>
    <mergeCell ref="Q63:Q64"/>
    <mergeCell ref="Y67:Y68"/>
    <mergeCell ref="H63:H64"/>
    <mergeCell ref="L69:L70"/>
    <mergeCell ref="N65:N66"/>
    <mergeCell ref="P51:P52"/>
    <mergeCell ref="P53:P54"/>
    <mergeCell ref="N61:N62"/>
    <mergeCell ref="N63:N64"/>
    <mergeCell ref="U61:U62"/>
    <mergeCell ref="Q59:Q60"/>
    <mergeCell ref="N45:N46"/>
    <mergeCell ref="N51:N52"/>
    <mergeCell ref="N53:N54"/>
    <mergeCell ref="N55:N56"/>
    <mergeCell ref="N57:N58"/>
    <mergeCell ref="Q61:Q62"/>
    <mergeCell ref="R53:R54"/>
    <mergeCell ref="T61:T62"/>
    <mergeCell ref="T51:T52"/>
    <mergeCell ref="R55:R56"/>
    <mergeCell ref="R57:R58"/>
    <mergeCell ref="Q53:Q54"/>
    <mergeCell ref="Q47:Q48"/>
    <mergeCell ref="Q49:Q50"/>
    <mergeCell ref="N47:N48"/>
    <mergeCell ref="N49:N50"/>
    <mergeCell ref="P47:P48"/>
    <mergeCell ref="P49:P50"/>
    <mergeCell ref="X85:Y86"/>
    <mergeCell ref="Q65:Q66"/>
    <mergeCell ref="Q67:Q68"/>
    <mergeCell ref="H82:H83"/>
    <mergeCell ref="U65:U66"/>
    <mergeCell ref="S67:S68"/>
    <mergeCell ref="U67:U68"/>
    <mergeCell ref="H65:H66"/>
    <mergeCell ref="Q82:Q83"/>
    <mergeCell ref="H69:H70"/>
    <mergeCell ref="H71:H72"/>
    <mergeCell ref="N75:N76"/>
    <mergeCell ref="X65:X66"/>
    <mergeCell ref="X67:X68"/>
    <mergeCell ref="X69:X70"/>
    <mergeCell ref="Y69:Y70"/>
    <mergeCell ref="A85:W86"/>
    <mergeCell ref="L65:L66"/>
    <mergeCell ref="B73:B74"/>
    <mergeCell ref="A82:F83"/>
    <mergeCell ref="E69:E70"/>
    <mergeCell ref="G69:G70"/>
    <mergeCell ref="J71:J72"/>
    <mergeCell ref="J73:J74"/>
    <mergeCell ref="K57:K58"/>
    <mergeCell ref="J59:J60"/>
    <mergeCell ref="K59:K60"/>
    <mergeCell ref="K65:K66"/>
    <mergeCell ref="A59:A60"/>
    <mergeCell ref="D69:D70"/>
    <mergeCell ref="E63:E64"/>
    <mergeCell ref="G63:G64"/>
    <mergeCell ref="A61:A62"/>
    <mergeCell ref="B65:B66"/>
    <mergeCell ref="C65:C66"/>
    <mergeCell ref="D67:D68"/>
    <mergeCell ref="E61:E62"/>
    <mergeCell ref="B63:B64"/>
    <mergeCell ref="C63:C64"/>
    <mergeCell ref="D65:D66"/>
    <mergeCell ref="A63:A64"/>
    <mergeCell ref="A69:A70"/>
    <mergeCell ref="C69:C70"/>
    <mergeCell ref="A67:A68"/>
    <mergeCell ref="J65:J66"/>
    <mergeCell ref="J67:J68"/>
    <mergeCell ref="J61:J62"/>
    <mergeCell ref="J63:J64"/>
    <mergeCell ref="P79:P80"/>
    <mergeCell ref="A77:A78"/>
    <mergeCell ref="B77:B78"/>
    <mergeCell ref="D77:D78"/>
    <mergeCell ref="L63:L64"/>
    <mergeCell ref="K61:K62"/>
    <mergeCell ref="J75:J76"/>
    <mergeCell ref="A75:A76"/>
    <mergeCell ref="H75:H76"/>
    <mergeCell ref="E71:E72"/>
    <mergeCell ref="E73:E74"/>
    <mergeCell ref="E75:E76"/>
    <mergeCell ref="B75:B76"/>
    <mergeCell ref="C75:C76"/>
    <mergeCell ref="D75:D76"/>
    <mergeCell ref="A71:A72"/>
    <mergeCell ref="A73:A74"/>
    <mergeCell ref="P73:P74"/>
    <mergeCell ref="P75:P76"/>
    <mergeCell ref="M67:M68"/>
    <mergeCell ref="G77:G78"/>
    <mergeCell ref="P77:P78"/>
    <mergeCell ref="H77:H78"/>
    <mergeCell ref="J77:J78"/>
    <mergeCell ref="B61:B62"/>
    <mergeCell ref="C61:C62"/>
    <mergeCell ref="D61:D62"/>
    <mergeCell ref="H61:H62"/>
    <mergeCell ref="E59:E60"/>
    <mergeCell ref="H59:H60"/>
    <mergeCell ref="G59:G60"/>
    <mergeCell ref="G65:G66"/>
    <mergeCell ref="D63:D64"/>
    <mergeCell ref="E65:E66"/>
    <mergeCell ref="K77:K78"/>
    <mergeCell ref="M77:M78"/>
    <mergeCell ref="L77:L78"/>
    <mergeCell ref="L73:L74"/>
    <mergeCell ref="M73:M74"/>
    <mergeCell ref="M63:M64"/>
    <mergeCell ref="L31:L32"/>
    <mergeCell ref="M31:M32"/>
    <mergeCell ref="N31:N32"/>
    <mergeCell ref="K33:K34"/>
    <mergeCell ref="K35:K36"/>
    <mergeCell ref="K39:K40"/>
    <mergeCell ref="L39:L40"/>
    <mergeCell ref="K37:K38"/>
    <mergeCell ref="L37:L38"/>
    <mergeCell ref="K51:K52"/>
    <mergeCell ref="L51:L52"/>
    <mergeCell ref="M51:M52"/>
    <mergeCell ref="K41:K42"/>
    <mergeCell ref="L41:L42"/>
    <mergeCell ref="K43:K44"/>
    <mergeCell ref="K31:K32"/>
    <mergeCell ref="K55:K56"/>
    <mergeCell ref="M65:M66"/>
    <mergeCell ref="P31:P32"/>
    <mergeCell ref="Q31:Q32"/>
    <mergeCell ref="R45:R46"/>
    <mergeCell ref="R51:R52"/>
    <mergeCell ref="R59:R60"/>
    <mergeCell ref="R65:R66"/>
    <mergeCell ref="L61:L62"/>
    <mergeCell ref="M61:M62"/>
    <mergeCell ref="R63:R64"/>
    <mergeCell ref="M57:M58"/>
    <mergeCell ref="Q35:Q36"/>
    <mergeCell ref="R41:R42"/>
    <mergeCell ref="R43:R44"/>
    <mergeCell ref="Q45:Q46"/>
    <mergeCell ref="Q55:Q56"/>
    <mergeCell ref="Q57:Q58"/>
    <mergeCell ref="L55:L56"/>
    <mergeCell ref="M55:M56"/>
    <mergeCell ref="M59:M60"/>
    <mergeCell ref="L57:L58"/>
    <mergeCell ref="R61:R62"/>
    <mergeCell ref="L33:L34"/>
    <mergeCell ref="L35:L36"/>
    <mergeCell ref="Q51:Q52"/>
    <mergeCell ref="Q29:Q30"/>
    <mergeCell ref="N41:N42"/>
    <mergeCell ref="N43:N44"/>
    <mergeCell ref="Q33:Q34"/>
    <mergeCell ref="M41:M42"/>
    <mergeCell ref="M43:M44"/>
    <mergeCell ref="Q39:Q40"/>
    <mergeCell ref="Q41:Q42"/>
    <mergeCell ref="Q43:Q44"/>
    <mergeCell ref="Q37:Q38"/>
    <mergeCell ref="N37:N38"/>
    <mergeCell ref="N39:N40"/>
    <mergeCell ref="P37:P38"/>
    <mergeCell ref="P39:P40"/>
    <mergeCell ref="P41:P42"/>
    <mergeCell ref="P43:P44"/>
    <mergeCell ref="M35:M36"/>
    <mergeCell ref="N35:N36"/>
    <mergeCell ref="P35:P36"/>
    <mergeCell ref="M37:M38"/>
    <mergeCell ref="M39:M40"/>
    <mergeCell ref="M33:M34"/>
    <mergeCell ref="N33:N34"/>
    <mergeCell ref="P33:P34"/>
    <mergeCell ref="T31:T32"/>
    <mergeCell ref="T33:T34"/>
    <mergeCell ref="T35:T36"/>
    <mergeCell ref="T37:T38"/>
    <mergeCell ref="T39:T40"/>
    <mergeCell ref="R27:R28"/>
    <mergeCell ref="R29:R30"/>
    <mergeCell ref="R31:R32"/>
    <mergeCell ref="R33:R34"/>
    <mergeCell ref="R35:R36"/>
    <mergeCell ref="R37:R38"/>
    <mergeCell ref="R39:R40"/>
    <mergeCell ref="T43:T44"/>
    <mergeCell ref="T45:T46"/>
    <mergeCell ref="Y33:Y34"/>
    <mergeCell ref="Y35:Y36"/>
    <mergeCell ref="Y37:Y38"/>
    <mergeCell ref="Y39:Y40"/>
    <mergeCell ref="T15:T16"/>
    <mergeCell ref="T17:T18"/>
    <mergeCell ref="T19:T20"/>
    <mergeCell ref="T21:T22"/>
    <mergeCell ref="T23:T24"/>
    <mergeCell ref="T25:T26"/>
    <mergeCell ref="Y15:Y16"/>
    <mergeCell ref="Y17:Y18"/>
    <mergeCell ref="Y19:Y20"/>
    <mergeCell ref="Y21:Y22"/>
    <mergeCell ref="Y23:Y24"/>
    <mergeCell ref="Y25:Y26"/>
    <mergeCell ref="Y27:Y28"/>
    <mergeCell ref="Y29:Y30"/>
    <mergeCell ref="Y31:Y32"/>
    <mergeCell ref="U37:U38"/>
    <mergeCell ref="U39:U40"/>
    <mergeCell ref="U31:U32"/>
    <mergeCell ref="U33:U34"/>
    <mergeCell ref="U15:U16"/>
    <mergeCell ref="U45:U46"/>
    <mergeCell ref="U51:U52"/>
    <mergeCell ref="Y41:Y42"/>
    <mergeCell ref="Y43:Y44"/>
    <mergeCell ref="Y61:Y62"/>
    <mergeCell ref="X55:X56"/>
    <mergeCell ref="X57:X58"/>
    <mergeCell ref="X59:X60"/>
    <mergeCell ref="X61:X62"/>
    <mergeCell ref="U53:U54"/>
    <mergeCell ref="U55:U56"/>
    <mergeCell ref="U57:U58"/>
    <mergeCell ref="U59:U60"/>
    <mergeCell ref="X43:X44"/>
    <mergeCell ref="X45:X46"/>
    <mergeCell ref="X51:X52"/>
    <mergeCell ref="X53:X54"/>
    <mergeCell ref="Y45:Y46"/>
    <mergeCell ref="Y51:Y52"/>
    <mergeCell ref="Y53:Y54"/>
    <mergeCell ref="Y55:Y56"/>
    <mergeCell ref="Y57:Y58"/>
    <mergeCell ref="U17:U18"/>
    <mergeCell ref="U19:U20"/>
    <mergeCell ref="U21:U22"/>
    <mergeCell ref="U23:U24"/>
    <mergeCell ref="S39:S40"/>
    <mergeCell ref="S41:S42"/>
    <mergeCell ref="S43:S44"/>
    <mergeCell ref="S45:S46"/>
    <mergeCell ref="S27:S28"/>
    <mergeCell ref="S29:S30"/>
    <mergeCell ref="S31:S32"/>
    <mergeCell ref="S33:S34"/>
    <mergeCell ref="S35:S36"/>
    <mergeCell ref="S37:S38"/>
    <mergeCell ref="S19:S20"/>
    <mergeCell ref="S21:S22"/>
    <mergeCell ref="S23:S24"/>
    <mergeCell ref="S25:S26"/>
    <mergeCell ref="U25:U26"/>
    <mergeCell ref="U27:U28"/>
    <mergeCell ref="U29:U30"/>
    <mergeCell ref="U35:U36"/>
    <mergeCell ref="U41:U42"/>
    <mergeCell ref="U43:U44"/>
    <mergeCell ref="S15:S16"/>
    <mergeCell ref="S17:S18"/>
    <mergeCell ref="N25:N26"/>
    <mergeCell ref="R11:R14"/>
    <mergeCell ref="R15:R16"/>
    <mergeCell ref="R17:R18"/>
    <mergeCell ref="R19:R20"/>
    <mergeCell ref="R21:R22"/>
    <mergeCell ref="R23:R24"/>
    <mergeCell ref="R25:R26"/>
    <mergeCell ref="P25:P26"/>
    <mergeCell ref="Q25:Q26"/>
    <mergeCell ref="N19:N20"/>
    <mergeCell ref="P19:P20"/>
    <mergeCell ref="Q19:Q20"/>
    <mergeCell ref="Q21:Q22"/>
    <mergeCell ref="P15:P16"/>
    <mergeCell ref="Q15:Q16"/>
    <mergeCell ref="P23:P24"/>
    <mergeCell ref="Q23:Q24"/>
    <mergeCell ref="N23:N24"/>
    <mergeCell ref="N15:N16"/>
    <mergeCell ref="P17:P18"/>
    <mergeCell ref="Q17:Q18"/>
    <mergeCell ref="A45:A46"/>
    <mergeCell ref="B53:B54"/>
    <mergeCell ref="C53:C54"/>
    <mergeCell ref="D53:D54"/>
    <mergeCell ref="G53:G54"/>
    <mergeCell ref="B45:B46"/>
    <mergeCell ref="C45:C46"/>
    <mergeCell ref="D45:D46"/>
    <mergeCell ref="G61:G62"/>
    <mergeCell ref="E45:E46"/>
    <mergeCell ref="A55:A56"/>
    <mergeCell ref="E55:E56"/>
    <mergeCell ref="G55:G56"/>
    <mergeCell ref="A53:A54"/>
    <mergeCell ref="E53:E54"/>
    <mergeCell ref="B59:B60"/>
    <mergeCell ref="C59:C60"/>
    <mergeCell ref="D59:D60"/>
    <mergeCell ref="B57:B58"/>
    <mergeCell ref="C57:C58"/>
    <mergeCell ref="D57:D58"/>
    <mergeCell ref="A57:A58"/>
    <mergeCell ref="A51:A52"/>
    <mergeCell ref="B55:B56"/>
    <mergeCell ref="C41:C42"/>
    <mergeCell ref="D41:D42"/>
    <mergeCell ref="E41:E42"/>
    <mergeCell ref="G37:G38"/>
    <mergeCell ref="H37:H38"/>
    <mergeCell ref="G45:G46"/>
    <mergeCell ref="H45:H46"/>
    <mergeCell ref="A37:A38"/>
    <mergeCell ref="B37:B38"/>
    <mergeCell ref="C37:C38"/>
    <mergeCell ref="D37:D38"/>
    <mergeCell ref="E37:E38"/>
    <mergeCell ref="A43:A44"/>
    <mergeCell ref="G41:G42"/>
    <mergeCell ref="H41:H42"/>
    <mergeCell ref="A39:A40"/>
    <mergeCell ref="B39:B40"/>
    <mergeCell ref="C39:C40"/>
    <mergeCell ref="D39:D40"/>
    <mergeCell ref="E39:E40"/>
    <mergeCell ref="G39:G40"/>
    <mergeCell ref="H39:H40"/>
    <mergeCell ref="A41:A42"/>
    <mergeCell ref="B41:B42"/>
    <mergeCell ref="H53:H54"/>
    <mergeCell ref="G57:G58"/>
    <mergeCell ref="H57:H58"/>
    <mergeCell ref="H43:H44"/>
    <mergeCell ref="B43:B44"/>
    <mergeCell ref="C43:C44"/>
    <mergeCell ref="E51:E52"/>
    <mergeCell ref="G51:G52"/>
    <mergeCell ref="H51:H52"/>
    <mergeCell ref="D43:D44"/>
    <mergeCell ref="E43:E44"/>
    <mergeCell ref="G43:G44"/>
    <mergeCell ref="C55:C56"/>
    <mergeCell ref="D55:D56"/>
    <mergeCell ref="E57:E58"/>
    <mergeCell ref="B51:B52"/>
    <mergeCell ref="C51:C52"/>
    <mergeCell ref="D51:D52"/>
    <mergeCell ref="H55:H56"/>
    <mergeCell ref="B47:B48"/>
    <mergeCell ref="B49:B50"/>
    <mergeCell ref="I41:I42"/>
    <mergeCell ref="I39:I40"/>
    <mergeCell ref="J37:J38"/>
    <mergeCell ref="J39:J40"/>
    <mergeCell ref="J41:J42"/>
    <mergeCell ref="K53:K54"/>
    <mergeCell ref="L53:L54"/>
    <mergeCell ref="M53:M54"/>
    <mergeCell ref="K45:K46"/>
    <mergeCell ref="J43:J44"/>
    <mergeCell ref="J45:J46"/>
    <mergeCell ref="J51:J52"/>
    <mergeCell ref="L43:L44"/>
    <mergeCell ref="L45:L46"/>
    <mergeCell ref="M45:M46"/>
    <mergeCell ref="J53:J54"/>
    <mergeCell ref="M47:M48"/>
    <mergeCell ref="L47:L48"/>
    <mergeCell ref="L49:L50"/>
    <mergeCell ref="M49:M50"/>
    <mergeCell ref="A35:A36"/>
    <mergeCell ref="B35:B36"/>
    <mergeCell ref="C35:C36"/>
    <mergeCell ref="D35:D36"/>
    <mergeCell ref="E35:E36"/>
    <mergeCell ref="I37:I38"/>
    <mergeCell ref="G35:G36"/>
    <mergeCell ref="H35:H36"/>
    <mergeCell ref="I35:I36"/>
    <mergeCell ref="J35:J36"/>
    <mergeCell ref="A29:A30"/>
    <mergeCell ref="B29:B30"/>
    <mergeCell ref="C29:C30"/>
    <mergeCell ref="D29:D30"/>
    <mergeCell ref="E29:E30"/>
    <mergeCell ref="G31:G32"/>
    <mergeCell ref="H31:H32"/>
    <mergeCell ref="I31:I32"/>
    <mergeCell ref="J31:J32"/>
    <mergeCell ref="G33:G34"/>
    <mergeCell ref="H33:H34"/>
    <mergeCell ref="I33:I34"/>
    <mergeCell ref="J33:J34"/>
    <mergeCell ref="A33:A34"/>
    <mergeCell ref="B33:B34"/>
    <mergeCell ref="C33:C34"/>
    <mergeCell ref="D33:D34"/>
    <mergeCell ref="E33:E34"/>
    <mergeCell ref="A31:A32"/>
    <mergeCell ref="B31:B32"/>
    <mergeCell ref="C31:C32"/>
    <mergeCell ref="D31:D32"/>
    <mergeCell ref="E31:E32"/>
    <mergeCell ref="A25:A26"/>
    <mergeCell ref="B25:B26"/>
    <mergeCell ref="C25:C26"/>
    <mergeCell ref="D25:D26"/>
    <mergeCell ref="E25:E26"/>
    <mergeCell ref="L27:L28"/>
    <mergeCell ref="M27:M28"/>
    <mergeCell ref="G27:G28"/>
    <mergeCell ref="H27:H28"/>
    <mergeCell ref="A27:A28"/>
    <mergeCell ref="B27:B28"/>
    <mergeCell ref="C27:C28"/>
    <mergeCell ref="D27:D28"/>
    <mergeCell ref="E27:E28"/>
    <mergeCell ref="G25:G26"/>
    <mergeCell ref="H25:H26"/>
    <mergeCell ref="K29:K30"/>
    <mergeCell ref="L29:L30"/>
    <mergeCell ref="N27:N28"/>
    <mergeCell ref="P27:P28"/>
    <mergeCell ref="G29:G30"/>
    <mergeCell ref="H29:H30"/>
    <mergeCell ref="I29:I30"/>
    <mergeCell ref="J29:J30"/>
    <mergeCell ref="I27:I28"/>
    <mergeCell ref="J27:J28"/>
    <mergeCell ref="K27:K28"/>
    <mergeCell ref="M29:M30"/>
    <mergeCell ref="N29:N30"/>
    <mergeCell ref="P29:P30"/>
    <mergeCell ref="K23:K24"/>
    <mergeCell ref="K25:K26"/>
    <mergeCell ref="L25:L26"/>
    <mergeCell ref="L23:L24"/>
    <mergeCell ref="M23:M24"/>
    <mergeCell ref="I25:I26"/>
    <mergeCell ref="J25:J26"/>
    <mergeCell ref="M25:M26"/>
    <mergeCell ref="Q27:Q28"/>
    <mergeCell ref="M19:M20"/>
    <mergeCell ref="M21:M22"/>
    <mergeCell ref="N21:N22"/>
    <mergeCell ref="P21:P22"/>
    <mergeCell ref="K21:K22"/>
    <mergeCell ref="L21:L22"/>
    <mergeCell ref="A23:A24"/>
    <mergeCell ref="B23:B24"/>
    <mergeCell ref="C23:C24"/>
    <mergeCell ref="D23:D24"/>
    <mergeCell ref="E23:E24"/>
    <mergeCell ref="G21:G22"/>
    <mergeCell ref="H21:H22"/>
    <mergeCell ref="I21:I22"/>
    <mergeCell ref="J21:J22"/>
    <mergeCell ref="A21:A22"/>
    <mergeCell ref="B21:B22"/>
    <mergeCell ref="C21:C22"/>
    <mergeCell ref="D21:D22"/>
    <mergeCell ref="E21:E22"/>
    <mergeCell ref="G23:G24"/>
    <mergeCell ref="H23:H24"/>
    <mergeCell ref="I23:I24"/>
    <mergeCell ref="J23:J24"/>
    <mergeCell ref="L17:L18"/>
    <mergeCell ref="M17:M18"/>
    <mergeCell ref="N17:N18"/>
    <mergeCell ref="A19:A20"/>
    <mergeCell ref="B19:B20"/>
    <mergeCell ref="C19:C20"/>
    <mergeCell ref="D19:D20"/>
    <mergeCell ref="E19:E20"/>
    <mergeCell ref="G19:G20"/>
    <mergeCell ref="I17:I18"/>
    <mergeCell ref="J17:J18"/>
    <mergeCell ref="K17:K18"/>
    <mergeCell ref="A17:A18"/>
    <mergeCell ref="B17:B18"/>
    <mergeCell ref="C17:C18"/>
    <mergeCell ref="D17:D18"/>
    <mergeCell ref="E17:E18"/>
    <mergeCell ref="G17:G18"/>
    <mergeCell ref="H17:H18"/>
    <mergeCell ref="H19:H20"/>
    <mergeCell ref="I19:I20"/>
    <mergeCell ref="J19:J20"/>
    <mergeCell ref="K19:K20"/>
    <mergeCell ref="L19:L20"/>
    <mergeCell ref="J11:J14"/>
    <mergeCell ref="A15:A16"/>
    <mergeCell ref="B15:B16"/>
    <mergeCell ref="C15:C16"/>
    <mergeCell ref="D15:D16"/>
    <mergeCell ref="E15:E16"/>
    <mergeCell ref="G15:G16"/>
    <mergeCell ref="H15:H16"/>
    <mergeCell ref="I15:I16"/>
    <mergeCell ref="J15:J16"/>
    <mergeCell ref="Y82:Y83"/>
    <mergeCell ref="X82:X83"/>
    <mergeCell ref="A79:A80"/>
    <mergeCell ref="B79:B80"/>
    <mergeCell ref="C79:C80"/>
    <mergeCell ref="D79:D80"/>
    <mergeCell ref="F15:F80"/>
    <mergeCell ref="G75:G76"/>
    <mergeCell ref="G79:G80"/>
    <mergeCell ref="H79:H80"/>
    <mergeCell ref="J79:J80"/>
    <mergeCell ref="K79:K80"/>
    <mergeCell ref="L79:L80"/>
    <mergeCell ref="M79:M80"/>
    <mergeCell ref="O15:O80"/>
    <mergeCell ref="Q79:Q80"/>
    <mergeCell ref="R79:R80"/>
    <mergeCell ref="S79:S80"/>
    <mergeCell ref="U79:U80"/>
    <mergeCell ref="W15:W80"/>
    <mergeCell ref="Y79:Y80"/>
    <mergeCell ref="K15:K16"/>
    <mergeCell ref="L15:L16"/>
    <mergeCell ref="M15:M16"/>
    <mergeCell ref="G82:G83"/>
    <mergeCell ref="P82:P83"/>
    <mergeCell ref="X79:X80"/>
    <mergeCell ref="T79:T80"/>
    <mergeCell ref="P55:P56"/>
    <mergeCell ref="P57:P58"/>
    <mergeCell ref="P59:P60"/>
    <mergeCell ref="P61:P62"/>
    <mergeCell ref="P63:P64"/>
    <mergeCell ref="P65:P66"/>
    <mergeCell ref="P67:P68"/>
    <mergeCell ref="P69:P70"/>
    <mergeCell ref="P71:P72"/>
    <mergeCell ref="G71:G72"/>
    <mergeCell ref="G73:G74"/>
    <mergeCell ref="J55:J56"/>
    <mergeCell ref="J57:J58"/>
    <mergeCell ref="L59:L60"/>
    <mergeCell ref="K67:K68"/>
    <mergeCell ref="K63:K64"/>
    <mergeCell ref="S82:W83"/>
    <mergeCell ref="K71:K72"/>
    <mergeCell ref="K73:K74"/>
    <mergeCell ref="R73:R74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Y32"/>
  <sheetViews>
    <sheetView zoomScale="80" zoomScaleNormal="80" workbookViewId="0">
      <selection activeCell="Q13" sqref="Q13"/>
    </sheetView>
  </sheetViews>
  <sheetFormatPr baseColWidth="10" defaultRowHeight="15" x14ac:dyDescent="0.25"/>
  <cols>
    <col min="1" max="1" width="22.85546875" customWidth="1"/>
    <col min="2" max="2" width="18.7109375" customWidth="1"/>
    <col min="3" max="3" width="18" customWidth="1"/>
    <col min="4" max="4" width="40.85546875" customWidth="1"/>
    <col min="5" max="5" width="23.28515625" customWidth="1"/>
    <col min="6" max="6" width="22.7109375" customWidth="1"/>
    <col min="7" max="7" width="19.28515625" customWidth="1"/>
    <col min="8" max="8" width="17.85546875" customWidth="1"/>
    <col min="9" max="9" width="17.28515625" customWidth="1"/>
    <col min="10" max="10" width="26.28515625" customWidth="1"/>
    <col min="11" max="11" width="14.5703125" customWidth="1"/>
    <col min="12" max="12" width="47.140625" bestFit="1" customWidth="1"/>
    <col min="13" max="13" width="18.5703125" customWidth="1"/>
    <col min="14" max="14" width="17.7109375" customWidth="1"/>
    <col min="15" max="15" width="42.5703125" customWidth="1"/>
    <col min="16" max="16" width="32" customWidth="1"/>
  </cols>
  <sheetData>
    <row r="11" spans="1:25" ht="31.5" x14ac:dyDescent="0.25">
      <c r="A11" s="19" t="s">
        <v>67</v>
      </c>
      <c r="B11" s="20" t="s">
        <v>68</v>
      </c>
      <c r="C11" s="20" t="s">
        <v>69</v>
      </c>
      <c r="D11" s="20" t="s">
        <v>70</v>
      </c>
      <c r="E11" s="20" t="s">
        <v>71</v>
      </c>
      <c r="F11" s="20" t="s">
        <v>72</v>
      </c>
      <c r="G11" s="20" t="s">
        <v>73</v>
      </c>
      <c r="H11" s="20" t="s">
        <v>74</v>
      </c>
      <c r="I11" s="20" t="s">
        <v>75</v>
      </c>
      <c r="J11" s="20" t="s">
        <v>76</v>
      </c>
      <c r="K11" s="20" t="s">
        <v>77</v>
      </c>
      <c r="L11" s="20" t="s">
        <v>78</v>
      </c>
      <c r="M11" s="20" t="s">
        <v>92</v>
      </c>
      <c r="N11" s="20" t="s">
        <v>79</v>
      </c>
      <c r="O11" s="20" t="s">
        <v>80</v>
      </c>
      <c r="P11" s="20" t="s">
        <v>81</v>
      </c>
      <c r="Q11" s="13"/>
      <c r="R11" s="13"/>
      <c r="S11" s="13"/>
      <c r="T11" s="13"/>
      <c r="U11" s="13"/>
      <c r="V11" s="13"/>
      <c r="W11" s="13"/>
      <c r="X11" s="13"/>
      <c r="Y11" s="13"/>
    </row>
    <row r="12" spans="1:25" ht="1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14"/>
      <c r="R12" s="14"/>
      <c r="S12" s="14"/>
      <c r="T12" s="14"/>
      <c r="U12" s="14"/>
      <c r="V12" s="14"/>
      <c r="W12" s="14"/>
      <c r="X12" s="14"/>
      <c r="Y12" s="14"/>
    </row>
    <row r="13" spans="1:25" ht="105" x14ac:dyDescent="0.25">
      <c r="A13" s="42" t="s">
        <v>111</v>
      </c>
      <c r="B13" s="39"/>
      <c r="C13" s="40" t="s">
        <v>112</v>
      </c>
      <c r="D13" s="54" t="s">
        <v>113</v>
      </c>
      <c r="E13" s="41" t="s">
        <v>114</v>
      </c>
      <c r="F13" s="44" t="s">
        <v>115</v>
      </c>
      <c r="G13" s="45">
        <v>43287</v>
      </c>
      <c r="H13" s="46">
        <v>1928217853.28</v>
      </c>
      <c r="I13" s="44" t="s">
        <v>116</v>
      </c>
      <c r="J13" s="44" t="s">
        <v>117</v>
      </c>
      <c r="K13" s="44"/>
      <c r="L13" s="44" t="s">
        <v>119</v>
      </c>
      <c r="M13" s="43">
        <v>0</v>
      </c>
      <c r="N13" s="47">
        <v>2.7E-2</v>
      </c>
      <c r="O13" s="63" t="s">
        <v>120</v>
      </c>
      <c r="P13" s="63" t="s">
        <v>118</v>
      </c>
      <c r="Q13" s="23"/>
      <c r="R13" s="15"/>
      <c r="S13" s="15"/>
      <c r="T13" s="15"/>
      <c r="U13" s="15"/>
      <c r="V13" s="15"/>
      <c r="W13" s="15"/>
      <c r="X13" s="15"/>
      <c r="Y13" s="15"/>
    </row>
    <row r="14" spans="1:25" ht="15.75" x14ac:dyDescent="0.25">
      <c r="A14" s="51"/>
      <c r="B14" s="39"/>
      <c r="C14" s="56"/>
      <c r="D14" s="61"/>
      <c r="E14" s="50"/>
      <c r="F14" s="49"/>
      <c r="G14" s="45"/>
      <c r="H14" s="58"/>
      <c r="I14" s="63"/>
      <c r="J14" s="44"/>
      <c r="K14" s="39"/>
      <c r="L14" s="50"/>
      <c r="M14" s="66"/>
      <c r="N14" s="67"/>
      <c r="O14" s="49"/>
      <c r="P14" s="63"/>
    </row>
    <row r="15" spans="1:25" ht="15.75" x14ac:dyDescent="0.25">
      <c r="A15" s="65"/>
      <c r="B15" s="39"/>
      <c r="C15" s="56"/>
      <c r="D15" s="61"/>
      <c r="E15" s="63"/>
      <c r="F15" s="64"/>
      <c r="G15" s="45"/>
      <c r="H15" s="59"/>
      <c r="I15" s="63"/>
      <c r="J15" s="44"/>
      <c r="K15" s="56"/>
      <c r="L15" s="60"/>
      <c r="M15" s="66"/>
      <c r="N15" s="52"/>
      <c r="O15" s="57"/>
      <c r="P15" s="63"/>
    </row>
    <row r="16" spans="1:25" ht="15.75" x14ac:dyDescent="0.25">
      <c r="A16" s="51"/>
      <c r="B16" s="39"/>
      <c r="C16" s="56"/>
      <c r="D16" s="61"/>
      <c r="E16" s="63"/>
      <c r="F16" s="49"/>
      <c r="G16" s="45"/>
      <c r="H16" s="59"/>
      <c r="I16" s="50"/>
      <c r="J16" s="44"/>
      <c r="K16" s="56"/>
      <c r="L16" s="61"/>
      <c r="M16" s="53"/>
      <c r="N16" s="52"/>
      <c r="O16" s="62"/>
      <c r="P16" s="61"/>
    </row>
    <row r="17" spans="1:17" ht="15.75" x14ac:dyDescent="0.25">
      <c r="A17" s="51"/>
      <c r="B17" s="39"/>
      <c r="C17" s="56"/>
      <c r="D17" s="61"/>
      <c r="E17" s="50"/>
      <c r="F17" s="49"/>
      <c r="G17" s="45"/>
      <c r="H17" s="58"/>
      <c r="I17" s="50"/>
      <c r="J17" s="44"/>
      <c r="K17" s="56"/>
      <c r="L17" s="60"/>
      <c r="M17" s="53"/>
      <c r="N17" s="52"/>
      <c r="O17" s="62"/>
      <c r="P17" s="61"/>
    </row>
    <row r="18" spans="1:17" ht="177" customHeight="1" x14ac:dyDescent="0.25">
      <c r="A18" s="51"/>
      <c r="B18" s="39"/>
      <c r="C18" s="56"/>
      <c r="D18" s="61"/>
      <c r="E18" s="50"/>
      <c r="F18" s="49"/>
      <c r="G18" s="45"/>
      <c r="H18" s="58"/>
      <c r="I18" s="50"/>
      <c r="J18" s="44"/>
      <c r="K18" s="56"/>
      <c r="L18" s="60"/>
      <c r="M18" s="53"/>
      <c r="N18" s="52"/>
      <c r="O18" s="57"/>
      <c r="P18" s="61"/>
    </row>
    <row r="19" spans="1:17" ht="15.75" x14ac:dyDescent="0.25">
      <c r="A19" s="51"/>
      <c r="B19" s="39"/>
      <c r="C19" s="56"/>
      <c r="D19" s="61"/>
      <c r="E19" s="50"/>
      <c r="F19" s="49"/>
      <c r="G19" s="45"/>
      <c r="H19" s="58"/>
      <c r="I19" s="50"/>
      <c r="J19" s="44"/>
      <c r="K19" s="56"/>
      <c r="L19" s="60"/>
      <c r="M19" s="53"/>
      <c r="N19" s="52"/>
      <c r="O19" s="57"/>
      <c r="P19" s="61"/>
    </row>
    <row r="20" spans="1:17" ht="15.75" x14ac:dyDescent="0.25">
      <c r="A20" s="51"/>
      <c r="B20" s="39"/>
      <c r="C20" s="56"/>
      <c r="D20" s="61"/>
      <c r="E20" s="50"/>
      <c r="F20" s="49"/>
      <c r="G20" s="45"/>
      <c r="H20" s="58"/>
      <c r="I20" s="50"/>
      <c r="J20" s="44"/>
      <c r="K20" s="56"/>
      <c r="L20" s="60"/>
      <c r="M20" s="53"/>
      <c r="N20" s="52"/>
      <c r="O20" s="57"/>
      <c r="P20" s="61"/>
    </row>
    <row r="21" spans="1:17" ht="15.75" x14ac:dyDescent="0.25">
      <c r="A21" s="51"/>
      <c r="B21" s="39"/>
      <c r="C21" s="56"/>
      <c r="D21" s="61"/>
      <c r="E21" s="50"/>
      <c r="F21" s="49"/>
      <c r="G21" s="45"/>
      <c r="H21" s="58"/>
      <c r="I21" s="50"/>
      <c r="J21" s="44"/>
      <c r="K21" s="56"/>
      <c r="L21" s="60"/>
      <c r="M21" s="53"/>
      <c r="N21" s="52"/>
      <c r="O21" s="57"/>
      <c r="P21" s="61"/>
    </row>
    <row r="22" spans="1:17" ht="15.75" x14ac:dyDescent="0.25">
      <c r="A22" s="51"/>
      <c r="B22" s="39"/>
      <c r="C22" s="56"/>
      <c r="D22" s="61"/>
      <c r="E22" s="50"/>
      <c r="F22" s="49"/>
      <c r="G22" s="45"/>
      <c r="H22" s="58"/>
      <c r="I22" s="50"/>
      <c r="J22" s="44"/>
      <c r="K22" s="56"/>
      <c r="L22" s="60"/>
      <c r="M22" s="53"/>
      <c r="N22" s="52"/>
      <c r="O22" s="57"/>
      <c r="P22" s="61"/>
    </row>
    <row r="23" spans="1:17" ht="15.75" x14ac:dyDescent="0.25">
      <c r="A23" s="51"/>
      <c r="B23" s="39"/>
      <c r="C23" s="56"/>
      <c r="D23" s="61"/>
      <c r="E23" s="50"/>
      <c r="F23" s="49"/>
      <c r="G23" s="45"/>
      <c r="H23" s="58"/>
      <c r="I23" s="50"/>
      <c r="J23" s="44"/>
      <c r="K23" s="56"/>
      <c r="L23" s="60"/>
      <c r="M23" s="53"/>
      <c r="N23" s="52"/>
      <c r="O23" s="57"/>
      <c r="P23" s="61"/>
    </row>
    <row r="24" spans="1:17" ht="15.75" x14ac:dyDescent="0.25">
      <c r="A24" s="51"/>
      <c r="B24" s="39"/>
      <c r="C24" s="56"/>
      <c r="D24" s="61"/>
      <c r="E24" s="50"/>
      <c r="F24" s="49"/>
      <c r="G24" s="45"/>
      <c r="H24" s="58"/>
      <c r="I24" s="50"/>
      <c r="J24" s="44"/>
      <c r="K24" s="56"/>
      <c r="L24" s="60"/>
      <c r="M24" s="53"/>
      <c r="N24" s="52"/>
      <c r="O24" s="57"/>
      <c r="P24" s="61"/>
    </row>
    <row r="25" spans="1:17" ht="15.75" x14ac:dyDescent="0.25">
      <c r="A25" s="65"/>
      <c r="B25" s="39"/>
      <c r="C25" s="56"/>
      <c r="D25" s="56"/>
      <c r="E25" s="56"/>
      <c r="F25" s="64"/>
      <c r="G25" s="45"/>
      <c r="H25" s="58"/>
      <c r="I25" s="63"/>
      <c r="J25" s="44"/>
      <c r="K25" s="56"/>
      <c r="L25" s="60"/>
      <c r="M25" s="53"/>
      <c r="N25" s="67"/>
      <c r="O25" s="57"/>
      <c r="P25" s="61"/>
      <c r="Q25" s="82"/>
    </row>
    <row r="26" spans="1:17" ht="15.75" x14ac:dyDescent="0.25">
      <c r="A26" s="65"/>
      <c r="B26" s="39"/>
      <c r="C26" s="56"/>
      <c r="D26" s="56"/>
      <c r="E26" s="56"/>
      <c r="F26" s="57"/>
      <c r="G26" s="45"/>
      <c r="H26" s="58"/>
      <c r="I26" s="63"/>
      <c r="J26" s="44"/>
      <c r="K26" s="56"/>
      <c r="L26" s="60"/>
      <c r="M26" s="53"/>
      <c r="N26" s="52"/>
      <c r="O26" s="57"/>
      <c r="P26" s="61"/>
      <c r="Q26" s="82"/>
    </row>
    <row r="27" spans="1:17" ht="15.75" x14ac:dyDescent="0.25">
      <c r="A27" s="65"/>
      <c r="B27" s="39"/>
      <c r="C27" s="56"/>
      <c r="D27" s="56"/>
      <c r="E27" s="56"/>
      <c r="F27" s="57"/>
      <c r="G27" s="45"/>
      <c r="H27" s="58"/>
      <c r="I27" s="63"/>
      <c r="J27" s="44"/>
      <c r="K27" s="56"/>
      <c r="L27" s="60"/>
      <c r="M27" s="53"/>
      <c r="N27" s="52"/>
      <c r="O27" s="57"/>
      <c r="P27" s="39"/>
      <c r="Q27" s="82"/>
    </row>
    <row r="28" spans="1:17" ht="15.75" x14ac:dyDescent="0.25">
      <c r="A28" s="65"/>
      <c r="B28" s="39"/>
      <c r="C28" s="56"/>
      <c r="D28" s="56"/>
      <c r="E28" s="56"/>
      <c r="F28" s="57"/>
      <c r="G28" s="45"/>
      <c r="H28" s="58"/>
      <c r="I28" s="63"/>
      <c r="J28" s="44"/>
      <c r="K28" s="56"/>
      <c r="L28" s="60"/>
      <c r="M28" s="53"/>
      <c r="N28" s="52"/>
      <c r="O28" s="57"/>
      <c r="P28" s="61"/>
      <c r="Q28" s="82"/>
    </row>
    <row r="29" spans="1:17" ht="15.75" x14ac:dyDescent="0.25">
      <c r="A29" s="65"/>
      <c r="B29" s="39"/>
      <c r="C29" s="56"/>
      <c r="D29" s="56"/>
      <c r="E29" s="56"/>
      <c r="F29" s="57"/>
      <c r="G29" s="45"/>
      <c r="H29" s="58"/>
      <c r="I29" s="63"/>
      <c r="J29" s="44"/>
      <c r="K29" s="56"/>
      <c r="L29" s="60"/>
      <c r="M29" s="53"/>
      <c r="N29" s="67"/>
      <c r="O29" s="57"/>
      <c r="P29" s="61"/>
      <c r="Q29" s="82"/>
    </row>
    <row r="30" spans="1:17" ht="15" customHeight="1" x14ac:dyDescent="0.25">
      <c r="A30" s="55"/>
      <c r="B30" s="39"/>
      <c r="C30" s="56"/>
      <c r="D30" s="56"/>
      <c r="E30" s="56"/>
      <c r="F30" s="57"/>
      <c r="G30" s="45"/>
      <c r="H30" s="58"/>
      <c r="I30" s="63"/>
      <c r="J30" s="44"/>
      <c r="K30" s="56"/>
      <c r="L30" s="60"/>
      <c r="M30" s="53"/>
      <c r="N30" s="52"/>
      <c r="O30" s="57"/>
      <c r="P30" s="39"/>
      <c r="Q30" s="82"/>
    </row>
    <row r="31" spans="1:17" ht="15" customHeight="1" x14ac:dyDescent="0.25">
      <c r="A31" s="82"/>
      <c r="B31" s="82"/>
      <c r="C31" s="84"/>
      <c r="D31" s="84"/>
      <c r="E31" s="84"/>
      <c r="F31" s="137"/>
      <c r="G31" s="84"/>
      <c r="H31" s="83"/>
      <c r="I31" s="84"/>
      <c r="J31" s="138"/>
      <c r="K31" s="139"/>
      <c r="L31" s="140"/>
      <c r="M31" s="136"/>
      <c r="N31" s="141"/>
      <c r="O31" s="136"/>
      <c r="P31" s="82"/>
      <c r="Q31" s="82"/>
    </row>
    <row r="32" spans="1:17" ht="15" customHeight="1" x14ac:dyDescent="0.25">
      <c r="A32" s="82"/>
      <c r="B32" s="82"/>
      <c r="C32" s="84"/>
      <c r="D32" s="84"/>
      <c r="E32" s="84"/>
      <c r="F32" s="137"/>
      <c r="G32" s="84"/>
      <c r="H32" s="83"/>
      <c r="I32" s="84"/>
      <c r="J32" s="138"/>
      <c r="K32" s="139"/>
      <c r="L32" s="140"/>
      <c r="M32" s="136"/>
      <c r="N32" s="141"/>
      <c r="O32" s="136"/>
      <c r="P32" s="82"/>
      <c r="Q32" s="82"/>
    </row>
  </sheetData>
  <mergeCells count="20">
    <mergeCell ref="F31:F32"/>
    <mergeCell ref="G31:G32"/>
    <mergeCell ref="H31:H32"/>
    <mergeCell ref="I31:I32"/>
    <mergeCell ref="Q31:Q32"/>
    <mergeCell ref="J31:J32"/>
    <mergeCell ref="K31:K32"/>
    <mergeCell ref="L31:L32"/>
    <mergeCell ref="M31:M32"/>
    <mergeCell ref="N31:N32"/>
    <mergeCell ref="A31:A32"/>
    <mergeCell ref="B31:B32"/>
    <mergeCell ref="C31:C32"/>
    <mergeCell ref="D31:D32"/>
    <mergeCell ref="E31:E32"/>
    <mergeCell ref="O31:O32"/>
    <mergeCell ref="P31:P32"/>
    <mergeCell ref="Q27:Q28"/>
    <mergeCell ref="Q29:Q30"/>
    <mergeCell ref="Q25:Q2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FORMATO 1 </vt:lpstr>
      <vt:lpstr>FORMATO 2 </vt:lpstr>
      <vt:lpstr>FORMATO 3 </vt:lpstr>
      <vt:lpstr>FORMATO 4 </vt:lpstr>
      <vt:lpstr>FORMATO 5 </vt:lpstr>
      <vt:lpstr>FORMATO 6 </vt:lpstr>
      <vt:lpstr>FORMATO 7 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finanzas</dc:creator>
  <cp:lastModifiedBy>USUARIO</cp:lastModifiedBy>
  <dcterms:created xsi:type="dcterms:W3CDTF">2016-11-16T14:49:51Z</dcterms:created>
  <dcterms:modified xsi:type="dcterms:W3CDTF">2018-10-31T18:26:05Z</dcterms:modified>
</cp:coreProperties>
</file>