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10" windowWidth="20115" windowHeight="6405" activeTab="6"/>
  </bookViews>
  <sheets>
    <sheet name="FORMATO 1 " sheetId="1" r:id="rId1"/>
    <sheet name="FORMATO 2 " sheetId="2" r:id="rId2"/>
    <sheet name="FORMATO 3 " sheetId="3" r:id="rId3"/>
    <sheet name="FORMATO 4 " sheetId="4" r:id="rId4"/>
    <sheet name="FORMATO 5 " sheetId="5" r:id="rId5"/>
    <sheet name="FORMATO 6 " sheetId="6" r:id="rId6"/>
    <sheet name="FORMATO 7 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K27" i="5" l="1"/>
  <c r="K25" i="5"/>
  <c r="K23" i="5"/>
  <c r="K21" i="5"/>
  <c r="K19" i="5"/>
  <c r="K17" i="5"/>
  <c r="H27" i="5"/>
  <c r="H25" i="5"/>
  <c r="H23" i="5"/>
  <c r="H21" i="5"/>
  <c r="H19" i="5"/>
  <c r="H17" i="5"/>
  <c r="F27" i="5"/>
  <c r="F25" i="5"/>
  <c r="F23" i="5"/>
  <c r="F21" i="5"/>
  <c r="F19" i="5"/>
  <c r="F17" i="5"/>
  <c r="B27" i="5"/>
  <c r="B25" i="5"/>
  <c r="B23" i="5"/>
  <c r="B21" i="5"/>
  <c r="B19" i="5"/>
  <c r="B17" i="5"/>
  <c r="Q81" i="6"/>
  <c r="J79" i="6"/>
  <c r="E52" i="4"/>
  <c r="K29" i="5" l="1"/>
  <c r="K15" i="5"/>
  <c r="F29" i="5" l="1"/>
  <c r="A17" i="5"/>
  <c r="A19" i="5" s="1"/>
  <c r="A21" i="5" s="1"/>
  <c r="A23" i="5" s="1"/>
  <c r="A25" i="5" s="1"/>
  <c r="A27" i="5" s="1"/>
  <c r="H47" i="3" l="1"/>
  <c r="H45" i="3"/>
  <c r="K55" i="4"/>
  <c r="H81" i="6"/>
  <c r="F47" i="4"/>
  <c r="F45" i="4"/>
  <c r="F41" i="4"/>
  <c r="F31" i="4"/>
  <c r="F33" i="4"/>
  <c r="A49" i="4"/>
  <c r="F43" i="4"/>
  <c r="F39" i="4"/>
  <c r="F37" i="4"/>
  <c r="F35" i="4"/>
  <c r="F29" i="4"/>
  <c r="F27" i="4"/>
  <c r="F25" i="4"/>
  <c r="F23" i="4"/>
  <c r="F21" i="4"/>
  <c r="F19" i="4"/>
  <c r="F17" i="4"/>
  <c r="F15" i="4"/>
  <c r="J15" i="3"/>
  <c r="E51" i="2"/>
  <c r="G15" i="2"/>
  <c r="A49" i="2"/>
  <c r="R41" i="6"/>
  <c r="J41" i="6"/>
  <c r="J43" i="6"/>
  <c r="J45" i="6" s="1"/>
  <c r="A41" i="6"/>
  <c r="Y81" i="6" l="1"/>
  <c r="X84" i="6" s="1"/>
  <c r="G19" i="4" l="1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G41" i="4" s="1"/>
  <c r="G43" i="4" s="1"/>
  <c r="G17" i="4"/>
  <c r="G15" i="4"/>
  <c r="K52" i="4"/>
  <c r="M43" i="3"/>
  <c r="M27" i="3"/>
  <c r="M25" i="3"/>
  <c r="M23" i="3"/>
  <c r="M21" i="3"/>
  <c r="M19" i="3"/>
  <c r="M17" i="3"/>
  <c r="M15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E52" i="3" l="1"/>
  <c r="J15" i="1" l="1"/>
  <c r="K51" i="2" l="1"/>
  <c r="K54" i="2" l="1"/>
  <c r="A17" i="2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G17" i="2" l="1"/>
  <c r="G19" i="2" s="1"/>
  <c r="G21" i="2" s="1"/>
  <c r="G23" i="2" s="1"/>
  <c r="G25" i="2" s="1"/>
  <c r="G27" i="2" s="1"/>
  <c r="G29" i="2" s="1"/>
  <c r="G31" i="2" s="1"/>
  <c r="G33" i="2" s="1"/>
  <c r="G35" i="2" s="1"/>
  <c r="G37" i="2" s="1"/>
  <c r="G39" i="2" s="1"/>
  <c r="G41" i="2" s="1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H15" i="3"/>
  <c r="O27" i="3" l="1"/>
  <c r="P41" i="3" l="1"/>
  <c r="P39" i="3"/>
  <c r="P37" i="3"/>
  <c r="P35" i="3"/>
  <c r="P33" i="3"/>
  <c r="P31" i="3"/>
  <c r="P29" i="3"/>
  <c r="P43" i="3"/>
  <c r="P27" i="3"/>
  <c r="P25" i="3"/>
  <c r="P23" i="3"/>
  <c r="P21" i="3"/>
  <c r="P19" i="3"/>
  <c r="P17" i="3"/>
  <c r="P15" i="3"/>
  <c r="M52" i="3" l="1"/>
  <c r="M55" i="3" l="1"/>
  <c r="O25" i="3"/>
  <c r="O43" i="3" l="1"/>
  <c r="O41" i="3"/>
  <c r="O39" i="3"/>
  <c r="O37" i="3"/>
  <c r="O35" i="3"/>
  <c r="O33" i="3"/>
  <c r="O31" i="3"/>
  <c r="O29" i="3"/>
  <c r="O23" i="3"/>
  <c r="O21" i="3"/>
  <c r="O19" i="3"/>
  <c r="O17" i="3"/>
  <c r="O15" i="3"/>
  <c r="R17" i="6" l="1"/>
  <c r="R19" i="6" s="1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3" i="6" s="1"/>
  <c r="R45" i="6" l="1"/>
  <c r="R47" i="6" s="1"/>
  <c r="R49" i="6" s="1"/>
  <c r="R51" i="6" s="1"/>
  <c r="R53" i="6" s="1"/>
  <c r="R55" i="6" s="1"/>
  <c r="R57" i="6" s="1"/>
  <c r="R59" i="6" s="1"/>
  <c r="R61" i="6" s="1"/>
  <c r="R63" i="6" s="1"/>
  <c r="R65" i="6" s="1"/>
  <c r="R67" i="6" s="1"/>
  <c r="R69" i="6" s="1"/>
  <c r="R71" i="6" s="1"/>
  <c r="R73" i="6" s="1"/>
  <c r="R75" i="6" s="1"/>
  <c r="R77" i="6" s="1"/>
  <c r="A17" i="4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17" i="3"/>
  <c r="A19" i="3" s="1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47" i="3" s="1"/>
  <c r="J17" i="1"/>
  <c r="J19" i="1" s="1"/>
  <c r="J21" i="1" s="1"/>
  <c r="J23" i="1" s="1"/>
  <c r="J25" i="1" s="1"/>
  <c r="J27" i="1" s="1"/>
  <c r="J29" i="1" s="1"/>
  <c r="J31" i="1" s="1"/>
  <c r="J33" i="1" s="1"/>
  <c r="J35" i="1" s="1"/>
  <c r="J37" i="1" s="1"/>
  <c r="J39" i="1" s="1"/>
  <c r="J41" i="1" s="1"/>
  <c r="J43" i="1" s="1"/>
  <c r="J17" i="6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A17" i="6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3" i="6" s="1"/>
  <c r="J17" i="3" l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A49" i="3"/>
  <c r="A45" i="6"/>
  <c r="A47" i="6" s="1"/>
  <c r="A49" i="6" s="1"/>
  <c r="A51" i="6" s="1"/>
  <c r="A53" i="6" s="1"/>
  <c r="A55" i="6" s="1"/>
  <c r="A57" i="6" s="1"/>
  <c r="A59" i="6" s="1"/>
  <c r="A61" i="6" s="1"/>
  <c r="A63" i="6" s="1"/>
  <c r="A65" i="6" s="1"/>
  <c r="A67" i="6" s="1"/>
  <c r="A69" i="6" s="1"/>
  <c r="A71" i="6" s="1"/>
  <c r="A73" i="6" s="1"/>
  <c r="A75" i="6" s="1"/>
  <c r="A77" i="6" s="1"/>
  <c r="J47" i="6"/>
  <c r="J49" i="6" s="1"/>
  <c r="J51" i="6" s="1"/>
  <c r="J53" i="6" s="1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J77" i="6" s="1"/>
  <c r="G43" i="2"/>
</calcChain>
</file>

<file path=xl/sharedStrings.xml><?xml version="1.0" encoding="utf-8"?>
<sst xmlns="http://schemas.openxmlformats.org/spreadsheetml/2006/main" count="500" uniqueCount="191">
  <si>
    <t xml:space="preserve">Monto del Credito </t>
  </si>
  <si>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</si>
  <si>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</si>
  <si>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</si>
  <si>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</si>
  <si>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</si>
  <si>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</si>
  <si>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</si>
  <si>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</si>
  <si>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</si>
  <si>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</si>
  <si>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</si>
  <si>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</si>
  <si>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</si>
  <si>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</si>
  <si>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</si>
  <si>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</si>
  <si>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</si>
  <si>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</si>
  <si>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</si>
  <si>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</si>
  <si>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</si>
  <si>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</si>
  <si>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</si>
  <si>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</si>
  <si>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</si>
  <si>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</si>
  <si>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</si>
  <si>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</si>
  <si>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</si>
  <si>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</si>
  <si>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</si>
  <si>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</si>
  <si>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</si>
  <si>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</si>
  <si>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</si>
  <si>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</si>
  <si>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</si>
  <si>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</si>
  <si>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</si>
  <si>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</si>
  <si>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</si>
  <si>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</si>
  <si>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</si>
  <si>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</si>
  <si>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</si>
  <si>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</si>
  <si>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</si>
  <si>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</si>
  <si>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</si>
  <si>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</si>
  <si>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</si>
  <si>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</si>
  <si>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</si>
  <si>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</si>
  <si>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</si>
  <si>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</si>
  <si>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</si>
  <si>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</si>
  <si>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</si>
  <si>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</si>
  <si>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</si>
  <si>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</si>
  <si>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</si>
  <si>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</si>
  <si>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</si>
  <si>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</si>
  <si>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</si>
  <si>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</si>
  <si>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</si>
  <si>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</si>
  <si>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</si>
  <si>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</si>
  <si>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</si>
  <si>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</si>
  <si>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</si>
  <si>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</si>
  <si>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</si>
  <si>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</si>
  <si>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</si>
  <si>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 xml:space="preserve">Convenios Modificatorios </t>
  </si>
  <si>
    <t>Bancomer</t>
  </si>
  <si>
    <t xml:space="preserve"> ABR 18-2016</t>
  </si>
  <si>
    <t xml:space="preserve"> ABR-2036</t>
  </si>
  <si>
    <t xml:space="preserve"> JUL 20-2016</t>
  </si>
  <si>
    <t>DIC 28-2015</t>
  </si>
  <si>
    <t>ABR29-2016</t>
  </si>
  <si>
    <t xml:space="preserve"> JUL-2036</t>
  </si>
  <si>
    <t xml:space="preserve">Total Pagos de Intereses con Cargo a Recursos Propios </t>
  </si>
  <si>
    <t xml:space="preserve">Total Pagos de Comiciones con Cargo a Recursos Propios </t>
  </si>
  <si>
    <t xml:space="preserve">Pagos de Comisiones </t>
  </si>
  <si>
    <t>Comisiones</t>
  </si>
  <si>
    <t>AGO 12-16</t>
  </si>
  <si>
    <t xml:space="preserve"> NOV-2036</t>
  </si>
  <si>
    <t>NOV 18-2016</t>
  </si>
  <si>
    <t xml:space="preserve"> MAY-2037</t>
  </si>
  <si>
    <t xml:space="preserve">Monto del Crédito </t>
  </si>
  <si>
    <t xml:space="preserve"> AGO-2036</t>
  </si>
  <si>
    <t xml:space="preserve"> OCT-2036</t>
  </si>
  <si>
    <t>OCT 26-2016</t>
  </si>
  <si>
    <t>JUN 07-2018</t>
  </si>
  <si>
    <t>Banorte_2</t>
  </si>
  <si>
    <t xml:space="preserve">Nota 1: Cifras Preliminares hasta Visto Bueno por el Área contable.  </t>
  </si>
  <si>
    <t xml:space="preserve">Nota 2: Los Bonos Cupón Cero no se suman al saldo Insoluto. </t>
  </si>
  <si>
    <t xml:space="preserve">_1: Emprestito dispuesto el 09 de agosto de 2018, El Estado dispuso $398´101,309.00 </t>
  </si>
  <si>
    <t>Banorte_1</t>
  </si>
  <si>
    <t>Saldo al 3er Trimestre de 2018</t>
  </si>
  <si>
    <t>Monto Dispuesto Durante el 4to Trimestre de 2018</t>
  </si>
  <si>
    <t>Amortización Durante el 4to Trimestre de 2018</t>
  </si>
  <si>
    <t>Banobras (BCO)</t>
  </si>
  <si>
    <t>Banorte (Corto Plazo)</t>
  </si>
  <si>
    <t>Institución Bancaria</t>
  </si>
  <si>
    <t xml:space="preserve">Deudor </t>
  </si>
  <si>
    <t xml:space="preserve">Monto Dispuesto </t>
  </si>
  <si>
    <t>Saldo del 4to Trimestre de 2017.</t>
  </si>
  <si>
    <t>Amortización durante el 1er Trimestre de 2018.</t>
  </si>
  <si>
    <t xml:space="preserve">Autlán de Navarro </t>
  </si>
  <si>
    <t>Guadalajara</t>
  </si>
  <si>
    <t>Bansi</t>
  </si>
  <si>
    <t>Tota Endeudamiento Neto</t>
  </si>
  <si>
    <t>Total Monto Dispuesto</t>
  </si>
  <si>
    <t>Tlajomulco de Zuñiga</t>
  </si>
  <si>
    <t xml:space="preserve">Poncitlán </t>
  </si>
  <si>
    <t xml:space="preserve">Puerto Vallarta </t>
  </si>
  <si>
    <t xml:space="preserve">Zapopan </t>
  </si>
  <si>
    <t>Gobierno del Estado de Jalisco</t>
  </si>
  <si>
    <t>Tamazula de Gordiniano</t>
  </si>
  <si>
    <t xml:space="preserve">Tequila </t>
  </si>
  <si>
    <t>014/2018</t>
  </si>
  <si>
    <t>022/2008</t>
  </si>
  <si>
    <t>015/2018</t>
  </si>
  <si>
    <t>016/2018</t>
  </si>
  <si>
    <t>017/2018</t>
  </si>
  <si>
    <t>018/2018</t>
  </si>
  <si>
    <t>019/2018</t>
  </si>
  <si>
    <t>020/2018</t>
  </si>
  <si>
    <t>021/2018</t>
  </si>
  <si>
    <t>022/2018</t>
  </si>
  <si>
    <t>023/2018</t>
  </si>
  <si>
    <t>024/2018</t>
  </si>
  <si>
    <t>El Decreto 26729/LXI/2017 del Congreso del Estado de Jalisco, con sus Anexos, Publicados en el Periodico Oficial "El Estado de Jalisco" los días 26 de diciembre de 2017 y 20 de enero de 2018, respectivamente ; así como el Acuerdo de Cabildo del Propio Ayuntamiento de Tlajomulco de Zuñiga, Jalisco, que consta en el Acta números 542/2017 y 552/2018 de las Sesiones extraordinarias del 04 de diciembre de 2017 y 16 de abril de 2018 respectivamente.</t>
  </si>
  <si>
    <t>Primera Acta de Cabildo de la Sesión Extraordinaria del Ayuntamiento de Poncitlán, Jalisco, del 26 de Octubre de 2018</t>
  </si>
  <si>
    <t xml:space="preserve">Acta de sesión ordinaria del cabildo del propio ayuntamiento , de fecha 30 de noviembre de 2018. </t>
  </si>
  <si>
    <t>Acta Número dos de la sesíon ordinaria del Ayuntamiento de Guadalajara, celebra el 19 de octubre de 2018</t>
  </si>
  <si>
    <t xml:space="preserve">No aplica conforme al artículo 6° de la Ley de Deuda Pública y Disciplina Financiera del Estado de Jalisco y sus Municipios. </t>
  </si>
  <si>
    <t>Sesión ordinaria del Ayuntamiento de Guadalajara, Jalisco celebrada el día 19 de octubre de 2018, mediante el decreto municipal D02/11/18</t>
  </si>
  <si>
    <t>Sesion Ordinaria del Ayuntamiento de Autlán de Navarro, Jalisco, Celebrada el 22 de Noviembre de 2018, mediante acuerdo AA/20181122/O/008</t>
  </si>
  <si>
    <t xml:space="preserve">Decreto N°26259/LXI/2016, del Congreso del Estado de Jalisco, publicado en el Periodico Oficial "EL ESTADO DE JALISCO", el 22 de diciembre de 2016 y Decreto N°26729LXI/2017 del Congreso del Estado de Jalisco, y sus anexos. </t>
  </si>
  <si>
    <t>Banobras LCGM</t>
  </si>
  <si>
    <t>HSBC</t>
  </si>
  <si>
    <t xml:space="preserve">BANSI </t>
  </si>
  <si>
    <t xml:space="preserve">3,653 Días </t>
  </si>
  <si>
    <t xml:space="preserve">180 días </t>
  </si>
  <si>
    <t>365 días</t>
  </si>
  <si>
    <t>364 Días</t>
  </si>
  <si>
    <t>3,653 días</t>
  </si>
  <si>
    <t>Hasta 180 días</t>
  </si>
  <si>
    <t>1,096 días</t>
  </si>
  <si>
    <t>5,479 días</t>
  </si>
  <si>
    <t>TIIE +1.20</t>
  </si>
  <si>
    <t>TIIE+1.28</t>
  </si>
  <si>
    <t>TIIE+2.40%</t>
  </si>
  <si>
    <t>TASA NAFIN +3%</t>
  </si>
  <si>
    <t>TIIE+0.69%</t>
  </si>
  <si>
    <t>TIIE+0.30%</t>
  </si>
  <si>
    <t>TIIE + 3.50%</t>
  </si>
  <si>
    <t>TIIE +1.20%</t>
  </si>
  <si>
    <t>NAFIN +2.80%</t>
  </si>
  <si>
    <t>TIIE + 1.25%</t>
  </si>
  <si>
    <t>TIIE + 1.31%</t>
  </si>
  <si>
    <t>Financiar Nuevas Inversiones Públicas Produictivas</t>
  </si>
  <si>
    <t xml:space="preserve">SEGUNDO CONVENIO MODIFICATORIO AL CONTRATO DE APERTURA DE CRÉDITO SIMPLE. 
Modificación de la Cláusula Decima Sexta denominada "Garantia" del Contrato Original </t>
  </si>
  <si>
    <t xml:space="preserve">Cubrir necesidades de corto plazo; insuficiencia de liquidez de carácter temporal. </t>
  </si>
  <si>
    <t>Cubrir necesidades de Liquidez de Carácter temporal</t>
  </si>
  <si>
    <t xml:space="preserve">Cubrir necesidades de Liquidez de Carácter temporal, en términos del artículo 31 de la Ley de Disciplina Financiera de las Entidades Federativas y los Municipios, en su modalidad de Factoraje Electronico a Proveedores bajo el esquema de "NAFIN". Denominada CADENA PRODUCTIVAS. </t>
  </si>
  <si>
    <t>Cubrir necesidades de Liquidez de Carácter temporal, en términos del artículo 31 de la Ley de Disciplina Financiera de las Entidades Federativas y los Municipios.</t>
  </si>
  <si>
    <t xml:space="preserve">Insuficiencias de Liquidez de Carácter temporal , en terminos del artículo 31 de la Ley de Disciplina Financiera de las Entidades Federativas y los Municipios. </t>
  </si>
  <si>
    <t xml:space="preserve">Precisa y Excluisivamente para financiar nuevas Inversiones Publicas Produtivas y Refinanciar el Saldo de dos créditos vigente contratados con Banobras </t>
  </si>
  <si>
    <t xml:space="preserve">Precisa y Excluisivamente para financiar nuevas Inversiones Publicas Produtivas </t>
  </si>
  <si>
    <t xml:space="preserve">Precisa y Excluisivamente para financiar nuevas Inversiones Publicas Produtivas y Refinanciar el Saldo de un crédito vigente contratados con Banobras </t>
  </si>
  <si>
    <t>Por apertura: 1.50%</t>
  </si>
  <si>
    <t>El 18.40% mensual de las Participaciones que en ingresos federales del Fondo General de Participaciones y del Fondo de Fomento Municipal, le corresponden al Municipio a traves del Fideicomiso de Administración y Fuente de Pago No. F/3087, constituido con Banco Monex,S.A.</t>
  </si>
  <si>
    <t>El 3.00% mensual de los derechos e ingresos sobre las Participaciones presentes y futuras que en ingresos federalesle corresponden al ACREDITADO del Fondo General de Participaciones y del Fondo de Fomento Municipal, de conformidad con lo que establece la Ley de Coordinación Fiscal.</t>
  </si>
  <si>
    <t xml:space="preserve">Ingresos Propios </t>
  </si>
  <si>
    <t>Ingresos Propios del Ayuntamiento del Municipio de Zapopan</t>
  </si>
  <si>
    <t xml:space="preserve">Ingresos Propios del Gobierno del Estado de Jalisco. </t>
  </si>
  <si>
    <t xml:space="preserve">Ingresos Propios del Ayuntamiento del Municipio de Guadalajara </t>
  </si>
  <si>
    <t>Ingresos Propios del Ayuntamiento del Municipio de Autlán de Navarro</t>
  </si>
  <si>
    <t>El 22.11% mensual de las Participaciones que en ingresos federales del Fondo General de Participaciones y del Fondo de Fomento Municipal, le corresponden al Municipio a traves del Fideicomiso de Administración y Fuente de Pago No. F/3087, constituido con Banco Monex,S.A.</t>
  </si>
  <si>
    <t>El 12.81% mensual de las Participaciones que en ingresos federales del Fondo General de Participaciones y del Fondo de Fomento Municipal, le corresponden al Municipio a traves del Fideicomiso de Administración y Fuente de Pago No. F/3087, constituido con Banco Monex,S.A.</t>
  </si>
  <si>
    <t>El 29.96% mensual de las Participaciones que en ingresos federales del Fondo General de Participaciones y del Fondo de Fomento Municipal, le corresponden al Municipio a traves del Fideicomiso de Administración y Fuente de Pago No. F/3087, constituido con Banco Monex,S.A.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</si>
</sst>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5" fillId="0" borderId="0"/>
  </cellStyleXfs>
  <cellXfs count="157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3" fontId="14" fillId="6" borderId="0" xfId="3" applyNumberFormat="1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vertic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7" borderId="0" xfId="0" applyFill="1" applyBorder="1" applyAlignment="1"/>
    <xf numFmtId="0" fontId="15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0" fillId="7" borderId="0" xfId="2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43" fontId="0" fillId="7" borderId="0" xfId="1" applyFont="1" applyFill="1" applyBorder="1" applyAlignment="1">
      <alignment horizontal="center" vertical="center"/>
    </xf>
    <xf numFmtId="10" fontId="0" fillId="7" borderId="0" xfId="2" applyNumberFormat="1" applyFont="1" applyFill="1" applyBorder="1" applyAlignment="1">
      <alignment horizontal="center" vertical="center"/>
    </xf>
    <xf numFmtId="0" fontId="17" fillId="0" borderId="0" xfId="0" applyFont="1"/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0" fontId="0" fillId="7" borderId="0" xfId="2" applyNumberFormat="1" applyFont="1" applyFill="1" applyBorder="1" applyAlignment="1">
      <alignment horizontal="center" vertical="center"/>
    </xf>
    <xf numFmtId="9" fontId="0" fillId="7" borderId="0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43" fontId="0" fillId="7" borderId="0" xfId="1" applyFont="1" applyFill="1" applyBorder="1" applyAlignment="1">
      <alignment vertical="center" wrapText="1"/>
    </xf>
    <xf numFmtId="43" fontId="0" fillId="7" borderId="0" xfId="1" applyFont="1" applyFill="1" applyBorder="1" applyAlignment="1">
      <alignment vertical="center"/>
    </xf>
    <xf numFmtId="0" fontId="16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0" fillId="7" borderId="0" xfId="2" applyFont="1" applyFill="1" applyBorder="1" applyAlignment="1">
      <alignment horizontal="center" vertical="center" wrapText="1"/>
    </xf>
    <xf numFmtId="165" fontId="0" fillId="7" borderId="0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0" xfId="1" applyFont="1" applyAlignment="1">
      <alignment horizontal="center" vertical="center" wrapText="1"/>
    </xf>
    <xf numFmtId="0" fontId="18" fillId="0" borderId="0" xfId="0" applyFont="1" applyFill="1" applyBorder="1"/>
    <xf numFmtId="0" fontId="17" fillId="0" borderId="0" xfId="0" applyFont="1" applyFill="1" applyBorder="1"/>
    <xf numFmtId="0" fontId="17" fillId="0" borderId="0" xfId="0" applyFont="1" applyBorder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0" fillId="0" borderId="0" xfId="1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3" fontId="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3" fontId="0" fillId="0" borderId="2" xfId="1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43" fontId="0" fillId="0" borderId="0" xfId="1" applyNumberFormat="1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>
      <alignment horizontal="center" vertical="center" wrapText="1"/>
    </xf>
    <xf numFmtId="43" fontId="1" fillId="0" borderId="0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8" fillId="0" borderId="0" xfId="1" applyFont="1" applyAlignment="1">
      <alignment vertical="center" wrapText="1"/>
    </xf>
    <xf numFmtId="43" fontId="8" fillId="0" borderId="0" xfId="1" applyFont="1" applyAlignment="1">
      <alignment vertical="center"/>
    </xf>
    <xf numFmtId="43" fontId="8" fillId="0" borderId="0" xfId="1" applyFont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0" fillId="0" borderId="2" xfId="1" quotePrefix="1" applyFont="1" applyBorder="1" applyAlignment="1">
      <alignment horizontal="center" vertical="center" wrapText="1"/>
    </xf>
    <xf numFmtId="43" fontId="0" fillId="0" borderId="0" xfId="1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10" fillId="8" borderId="0" xfId="0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5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 vertical="center"/>
    </xf>
    <xf numFmtId="43" fontId="1" fillId="0" borderId="2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0" fillId="0" borderId="0" xfId="0" applyNumberFormat="1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3</xdr:row>
      <xdr:rowOff>85720</xdr:rowOff>
    </xdr:from>
    <xdr:to>
      <xdr:col>17</xdr:col>
      <xdr:colOff>57153</xdr:colOff>
      <xdr:row>9</xdr:row>
      <xdr:rowOff>161921</xdr:rowOff>
    </xdr:to>
    <xdr:sp macro="" textlink="">
      <xdr:nvSpPr>
        <xdr:cNvPr id="5" name="60 Rectángulo"/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4to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9" name="8 Conector recto"/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66675</xdr:rowOff>
    </xdr:from>
    <xdr:to>
      <xdr:col>5</xdr:col>
      <xdr:colOff>647698</xdr:colOff>
      <xdr:row>3</xdr:row>
      <xdr:rowOff>57150</xdr:rowOff>
    </xdr:to>
    <xdr:pic>
      <xdr:nvPicPr>
        <xdr:cNvPr id="7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67664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152399</xdr:colOff>
      <xdr:row>5</xdr:row>
      <xdr:rowOff>28569</xdr:rowOff>
    </xdr:from>
    <xdr:to>
      <xdr:col>7</xdr:col>
      <xdr:colOff>133350</xdr:colOff>
      <xdr:row>7</xdr:row>
      <xdr:rowOff>123824</xdr:rowOff>
    </xdr:to>
    <xdr:pic>
      <xdr:nvPicPr>
        <xdr:cNvPr id="8" name="7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9" y="981069"/>
          <a:ext cx="2266951" cy="476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104773</xdr:colOff>
      <xdr:row>3</xdr:row>
      <xdr:rowOff>171450</xdr:rowOff>
    </xdr:from>
    <xdr:to>
      <xdr:col>2</xdr:col>
      <xdr:colOff>28575</xdr:colOff>
      <xdr:row>8</xdr:row>
      <xdr:rowOff>161925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3" y="742950"/>
          <a:ext cx="1352552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4to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76200</xdr:colOff>
      <xdr:row>0</xdr:row>
      <xdr:rowOff>0</xdr:rowOff>
    </xdr:from>
    <xdr:to>
      <xdr:col>5</xdr:col>
      <xdr:colOff>438148</xdr:colOff>
      <xdr:row>3</xdr:row>
      <xdr:rowOff>76200</xdr:rowOff>
    </xdr:to>
    <xdr:pic>
      <xdr:nvPicPr>
        <xdr:cNvPr id="7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766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85719</xdr:colOff>
      <xdr:row>4</xdr:row>
      <xdr:rowOff>57150</xdr:rowOff>
    </xdr:from>
    <xdr:to>
      <xdr:col>1</xdr:col>
      <xdr:colOff>1438271</xdr:colOff>
      <xdr:row>9</xdr:row>
      <xdr:rowOff>47625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19" y="819150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38094</xdr:colOff>
      <xdr:row>5</xdr:row>
      <xdr:rowOff>95250</xdr:rowOff>
    </xdr:from>
    <xdr:to>
      <xdr:col>5</xdr:col>
      <xdr:colOff>609600</xdr:colOff>
      <xdr:row>8</xdr:row>
      <xdr:rowOff>5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69" y="1047750"/>
          <a:ext cx="1838331" cy="476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47619</xdr:colOff>
      <xdr:row>3</xdr:row>
      <xdr:rowOff>114300</xdr:rowOff>
    </xdr:from>
    <xdr:to>
      <xdr:col>15</xdr:col>
      <xdr:colOff>1266825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4to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0</xdr:row>
      <xdr:rowOff>38100</xdr:rowOff>
    </xdr:from>
    <xdr:to>
      <xdr:col>5</xdr:col>
      <xdr:colOff>628648</xdr:colOff>
      <xdr:row>3</xdr:row>
      <xdr:rowOff>114300</xdr:rowOff>
    </xdr:to>
    <xdr:pic>
      <xdr:nvPicPr>
        <xdr:cNvPr id="7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36766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19050</xdr:rowOff>
    </xdr:from>
    <xdr:to>
      <xdr:col>1</xdr:col>
      <xdr:colOff>1352552</xdr:colOff>
      <xdr:row>9</xdr:row>
      <xdr:rowOff>9525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781050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5</xdr:row>
      <xdr:rowOff>66675</xdr:rowOff>
    </xdr:from>
    <xdr:to>
      <xdr:col>5</xdr:col>
      <xdr:colOff>1504950</xdr:colOff>
      <xdr:row>7</xdr:row>
      <xdr:rowOff>171450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019175"/>
          <a:ext cx="24955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Secretaría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4to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0</xdr:rowOff>
    </xdr:from>
    <xdr:to>
      <xdr:col>5</xdr:col>
      <xdr:colOff>428623</xdr:colOff>
      <xdr:row>3</xdr:row>
      <xdr:rowOff>76200</xdr:rowOff>
    </xdr:to>
    <xdr:pic>
      <xdr:nvPicPr>
        <xdr:cNvPr id="7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6766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38094</xdr:colOff>
      <xdr:row>4</xdr:row>
      <xdr:rowOff>19050</xdr:rowOff>
    </xdr:from>
    <xdr:to>
      <xdr:col>1</xdr:col>
      <xdr:colOff>1390646</xdr:colOff>
      <xdr:row>9</xdr:row>
      <xdr:rowOff>9525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794" y="781050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66669</xdr:colOff>
      <xdr:row>5</xdr:row>
      <xdr:rowOff>28575</xdr:rowOff>
    </xdr:from>
    <xdr:to>
      <xdr:col>5</xdr:col>
      <xdr:colOff>638175</xdr:colOff>
      <xdr:row>7</xdr:row>
      <xdr:rowOff>133350</xdr:rowOff>
    </xdr:to>
    <xdr:pic>
      <xdr:nvPicPr>
        <xdr:cNvPr id="10" name="9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69" y="981075"/>
          <a:ext cx="204788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34640</xdr:colOff>
      <xdr:row>4</xdr:row>
      <xdr:rowOff>34636</xdr:rowOff>
    </xdr:from>
    <xdr:to>
      <xdr:col>12</xdr:col>
      <xdr:colOff>1861707</xdr:colOff>
      <xdr:row>10</xdr:row>
      <xdr:rowOff>72726</xdr:rowOff>
    </xdr:to>
    <xdr:sp macro="" textlink="">
      <xdr:nvSpPr>
        <xdr:cNvPr id="4" name="60 Rectángulo"/>
        <xdr:cNvSpPr/>
      </xdr:nvSpPr>
      <xdr:spPr>
        <a:xfrm rot="16200000">
          <a:off x="4805804" y="-3974528"/>
          <a:ext cx="1181090" cy="10723417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Registro de Deuda Pública de Corto Plazo al 4to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320388</xdr:colOff>
      <xdr:row>4</xdr:row>
      <xdr:rowOff>60614</xdr:rowOff>
    </xdr:from>
    <xdr:to>
      <xdr:col>2</xdr:col>
      <xdr:colOff>320388</xdr:colOff>
      <xdr:row>10</xdr:row>
      <xdr:rowOff>70139</xdr:rowOff>
    </xdr:to>
    <xdr:cxnSp macro="">
      <xdr:nvCxnSpPr>
        <xdr:cNvPr id="7" name="6 Conector recto"/>
        <xdr:cNvCxnSpPr/>
      </xdr:nvCxnSpPr>
      <xdr:spPr>
        <a:xfrm flipH="1">
          <a:off x="1634838" y="822614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63500</xdr:colOff>
      <xdr:row>0</xdr:row>
      <xdr:rowOff>31749</xdr:rowOff>
    </xdr:from>
    <xdr:to>
      <xdr:col>5</xdr:col>
      <xdr:colOff>57148</xdr:colOff>
      <xdr:row>3</xdr:row>
      <xdr:rowOff>179916</xdr:rowOff>
    </xdr:to>
    <xdr:pic>
      <xdr:nvPicPr>
        <xdr:cNvPr id="8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49"/>
          <a:ext cx="3676648" cy="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193390</xdr:colOff>
      <xdr:row>4</xdr:row>
      <xdr:rowOff>161636</xdr:rowOff>
    </xdr:from>
    <xdr:to>
      <xdr:col>1</xdr:col>
      <xdr:colOff>1249609</xdr:colOff>
      <xdr:row>9</xdr:row>
      <xdr:rowOff>152111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390" y="923636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66390</xdr:colOff>
      <xdr:row>5</xdr:row>
      <xdr:rowOff>140469</xdr:rowOff>
    </xdr:from>
    <xdr:to>
      <xdr:col>5</xdr:col>
      <xdr:colOff>1195916</xdr:colOff>
      <xdr:row>8</xdr:row>
      <xdr:rowOff>111906</xdr:rowOff>
    </xdr:to>
    <xdr:pic>
      <xdr:nvPicPr>
        <xdr:cNvPr id="10" name="9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07" y="1092969"/>
          <a:ext cx="2526526" cy="54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/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4to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0</xdr:rowOff>
    </xdr:from>
    <xdr:to>
      <xdr:col>5</xdr:col>
      <xdr:colOff>695323</xdr:colOff>
      <xdr:row>3</xdr:row>
      <xdr:rowOff>76200</xdr:rowOff>
    </xdr:to>
    <xdr:pic>
      <xdr:nvPicPr>
        <xdr:cNvPr id="7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766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57146</xdr:colOff>
      <xdr:row>4</xdr:row>
      <xdr:rowOff>9513</xdr:rowOff>
    </xdr:from>
    <xdr:to>
      <xdr:col>1</xdr:col>
      <xdr:colOff>1409698</xdr:colOff>
      <xdr:row>8</xdr:row>
      <xdr:rowOff>190488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46" y="771513"/>
          <a:ext cx="135255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152396</xdr:colOff>
      <xdr:row>5</xdr:row>
      <xdr:rowOff>19038</xdr:rowOff>
    </xdr:from>
    <xdr:to>
      <xdr:col>5</xdr:col>
      <xdr:colOff>1171575</xdr:colOff>
      <xdr:row>7</xdr:row>
      <xdr:rowOff>180975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6" y="971538"/>
          <a:ext cx="2276479" cy="54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3</xdr:row>
      <xdr:rowOff>85712</xdr:rowOff>
    </xdr:from>
    <xdr:to>
      <xdr:col>15</xdr:col>
      <xdr:colOff>2095500</xdr:colOff>
      <xdr:row>9</xdr:row>
      <xdr:rowOff>161913</xdr:rowOff>
    </xdr:to>
    <xdr:sp macro="" textlink="">
      <xdr:nvSpPr>
        <xdr:cNvPr id="3" name="60 Rectángulo"/>
        <xdr:cNvSpPr/>
      </xdr:nvSpPr>
      <xdr:spPr>
        <a:xfrm rot="16200000">
          <a:off x="8381997" y="-7658114"/>
          <a:ext cx="1219201" cy="1784985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Hacienda Pública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 de Obligaciones de los Entes Públicos del Estado de Jalisco y sus Municipios al  4toTrimestre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119062</xdr:colOff>
      <xdr:row>0</xdr:row>
      <xdr:rowOff>0</xdr:rowOff>
    </xdr:from>
    <xdr:to>
      <xdr:col>2</xdr:col>
      <xdr:colOff>1021554</xdr:colOff>
      <xdr:row>3</xdr:row>
      <xdr:rowOff>76200</xdr:rowOff>
    </xdr:to>
    <xdr:pic>
      <xdr:nvPicPr>
        <xdr:cNvPr id="7" name="docs-internal-guid-be8ec0c0-7fff-f819-c6fa-a9569adc2703" descr="https://lh3.googleusercontent.com/KjGLss1BIOWzIhNBEmnBzMPBsDG8ZmCVJT8hhN4bmN_lJXikXvk_S_AzOZf3QF1tCIXcpUXtNW5i6RArvXHS5QlFLDRk9QBOG2Eksj8j6b0qbKKYCgKv0zfGuqWA03fcGQ5dMVW14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0"/>
          <a:ext cx="367664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697702</xdr:colOff>
      <xdr:row>4</xdr:row>
      <xdr:rowOff>2368</xdr:rowOff>
    </xdr:from>
    <xdr:to>
      <xdr:col>1</xdr:col>
      <xdr:colOff>1143000</xdr:colOff>
      <xdr:row>8</xdr:row>
      <xdr:rowOff>183343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702" y="764368"/>
          <a:ext cx="1969298" cy="942975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733421</xdr:colOff>
      <xdr:row>5</xdr:row>
      <xdr:rowOff>14274</xdr:rowOff>
    </xdr:from>
    <xdr:to>
      <xdr:col>3</xdr:col>
      <xdr:colOff>2190750</xdr:colOff>
      <xdr:row>8</xdr:row>
      <xdr:rowOff>47625</xdr:rowOff>
    </xdr:to>
    <xdr:pic>
      <xdr:nvPicPr>
        <xdr:cNvPr id="9" name="8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7577" y="966774"/>
          <a:ext cx="2659861" cy="6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PUBLICA%20MENSUAL/Deuda%20P&#250;blica%20Mensual%202018%20-%20Linea%20de%20Credito%20Glob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 "/>
      <sheetName val="FEBRERO "/>
      <sheetName val="MARZO"/>
      <sheetName val="ABRIL"/>
      <sheetName val="MAYO"/>
      <sheetName val="JUNIO"/>
      <sheetName val="JULIO "/>
      <sheetName val="AGOSTO"/>
      <sheetName val="SEPTIEMBRE"/>
      <sheetName val="OCTUBRE "/>
      <sheetName val="NOVIEMBRE "/>
      <sheetName val="DICIEMBR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G64">
            <v>256646340.68000001</v>
          </cell>
        </row>
        <row r="65">
          <cell r="G65">
            <v>209532124.94</v>
          </cell>
        </row>
        <row r="66">
          <cell r="G66">
            <v>863508952.0200001</v>
          </cell>
        </row>
        <row r="67">
          <cell r="G67">
            <v>1134876963.1700001</v>
          </cell>
        </row>
        <row r="68">
          <cell r="G68">
            <v>1357485322.01</v>
          </cell>
        </row>
        <row r="69">
          <cell r="G69">
            <v>1862447835.53</v>
          </cell>
        </row>
        <row r="70">
          <cell r="G70">
            <v>872295064.85000002</v>
          </cell>
        </row>
        <row r="71">
          <cell r="G71">
            <v>419562426</v>
          </cell>
        </row>
      </sheetData>
      <sheetData sheetId="10"/>
      <sheetData sheetId="11"/>
      <sheetData sheetId="12">
        <row r="303">
          <cell r="D303" t="str">
            <v>Bansi, S.A Institución de Banca Múltiple</v>
          </cell>
          <cell r="F303">
            <v>15000000</v>
          </cell>
        </row>
        <row r="304">
          <cell r="D304" t="str">
            <v>HSBC México, S.A. Institución de Banca Múltiple, Grupo Financiero HSBC</v>
          </cell>
          <cell r="F304">
            <v>200000000</v>
          </cell>
        </row>
        <row r="305">
          <cell r="D305" t="str">
            <v>HSBC México, S.A. Institución de Banca Múltiple, Grupo Financiero HSBC</v>
          </cell>
          <cell r="F305">
            <v>241000000</v>
          </cell>
        </row>
        <row r="306">
          <cell r="D306" t="str">
            <v>Bansi, S.A Institución de Banca Múltiple</v>
          </cell>
          <cell r="F306">
            <v>85000000</v>
          </cell>
        </row>
        <row r="307">
          <cell r="D307" t="str">
            <v>Bansi, S.A Institución de Banca Múltiple</v>
          </cell>
          <cell r="F307">
            <v>100000000</v>
          </cell>
        </row>
        <row r="308">
          <cell r="D308" t="str">
            <v>HSBC México, S.A. Institución de Banca Múltiple, Grupo Financiero HSBC</v>
          </cell>
          <cell r="F308">
            <v>150000000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50"/>
  <sheetViews>
    <sheetView workbookViewId="0">
      <selection activeCell="M15" sqref="M15:M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5703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5703125" customWidth="1"/>
    <col min="17" max="17" width="13.42578125" customWidth="1"/>
  </cols>
  <sheetData>
    <row r="11" spans="1:18" ht="45" x14ac:dyDescent="0.25">
      <c r="A11" s="1"/>
      <c r="B11" s="2" t="s">
        <v>1</v>
      </c>
      <c r="C11" s="2"/>
      <c r="D11" s="2" t="s">
        <v>96</v>
      </c>
      <c r="E11" s="2"/>
      <c r="F11" s="2" t="s">
        <v>2</v>
      </c>
      <c r="G11" s="2"/>
      <c r="H11" s="2" t="s">
        <v>3</v>
      </c>
      <c r="I11" s="2"/>
      <c r="J11" s="99"/>
      <c r="K11" s="2" t="s">
        <v>1</v>
      </c>
      <c r="L11" s="2"/>
      <c r="M11" s="2" t="s">
        <v>0</v>
      </c>
      <c r="N11" s="2"/>
      <c r="O11" s="2" t="s">
        <v>2</v>
      </c>
      <c r="P11" s="2"/>
      <c r="Q11" s="2" t="s">
        <v>3</v>
      </c>
      <c r="R11" s="4"/>
    </row>
    <row r="12" spans="1:18" x14ac:dyDescent="0.25">
      <c r="A12" s="1"/>
      <c r="B12" s="3"/>
      <c r="C12" s="3"/>
      <c r="D12" s="3"/>
      <c r="E12" s="3"/>
      <c r="F12" s="3"/>
      <c r="G12" s="3"/>
      <c r="H12" s="3"/>
      <c r="I12" s="3"/>
      <c r="J12" s="99"/>
      <c r="K12" s="3"/>
      <c r="L12" s="3"/>
      <c r="M12" s="3"/>
      <c r="N12" s="3"/>
      <c r="O12" s="3"/>
      <c r="P12" s="3"/>
      <c r="Q12" s="3"/>
      <c r="R12" s="5"/>
    </row>
    <row r="13" spans="1:18" ht="18" x14ac:dyDescent="0.25">
      <c r="A13" s="6"/>
      <c r="B13" s="6"/>
      <c r="C13" s="6"/>
      <c r="D13" s="7" t="s">
        <v>4</v>
      </c>
      <c r="E13" s="6"/>
      <c r="F13" s="6"/>
      <c r="G13" s="6"/>
      <c r="H13" s="6"/>
      <c r="I13" s="6"/>
      <c r="J13" s="99"/>
      <c r="K13" s="6"/>
      <c r="L13" s="6"/>
      <c r="M13" s="7" t="s">
        <v>5</v>
      </c>
      <c r="N13" s="6"/>
      <c r="O13" s="6"/>
      <c r="P13" s="6"/>
      <c r="Q13" s="6"/>
      <c r="R13" s="8"/>
    </row>
    <row r="14" spans="1:18" x14ac:dyDescent="0.25">
      <c r="A14" s="6"/>
      <c r="B14" s="9"/>
      <c r="C14" s="9"/>
      <c r="D14" s="9"/>
      <c r="E14" s="9"/>
      <c r="F14" s="9"/>
      <c r="G14" s="9"/>
      <c r="H14" s="9"/>
      <c r="I14" s="9"/>
      <c r="J14" s="100"/>
      <c r="K14" s="9"/>
      <c r="L14" s="9"/>
      <c r="M14" s="9"/>
      <c r="N14" s="9"/>
      <c r="O14" s="9"/>
      <c r="P14" s="9"/>
      <c r="Q14" s="9"/>
      <c r="R14" s="8"/>
    </row>
    <row r="15" spans="1:18" ht="15.75" customHeight="1" x14ac:dyDescent="0.25">
      <c r="A15" s="98">
        <v>1</v>
      </c>
      <c r="B15" s="101" t="s">
        <v>6</v>
      </c>
      <c r="C15" s="94"/>
      <c r="D15" s="103">
        <v>665000000</v>
      </c>
      <c r="E15" s="94"/>
      <c r="F15" s="95" t="s">
        <v>12</v>
      </c>
      <c r="G15" s="94"/>
      <c r="H15" s="95" t="s">
        <v>23</v>
      </c>
      <c r="I15" s="94"/>
      <c r="J15" s="98">
        <f>A47+1</f>
        <v>18</v>
      </c>
      <c r="K15" s="101" t="s">
        <v>29</v>
      </c>
      <c r="L15" s="94"/>
      <c r="M15" s="103">
        <v>389179937</v>
      </c>
      <c r="N15" s="94"/>
      <c r="O15" s="95" t="s">
        <v>30</v>
      </c>
      <c r="P15" s="94"/>
      <c r="Q15" s="95" t="s">
        <v>41</v>
      </c>
    </row>
    <row r="16" spans="1:18" ht="15.75" customHeight="1" x14ac:dyDescent="0.25">
      <c r="A16" s="98"/>
      <c r="B16" s="102"/>
      <c r="C16" s="89"/>
      <c r="D16" s="92"/>
      <c r="E16" s="89"/>
      <c r="F16" s="96"/>
      <c r="G16" s="97"/>
      <c r="H16" s="96"/>
      <c r="I16" s="89"/>
      <c r="J16" s="98"/>
      <c r="K16" s="102"/>
      <c r="L16" s="89"/>
      <c r="M16" s="92"/>
      <c r="N16" s="89"/>
      <c r="O16" s="96"/>
      <c r="P16" s="97"/>
      <c r="Q16" s="96"/>
    </row>
    <row r="17" spans="1:17" ht="15.75" customHeight="1" x14ac:dyDescent="0.25">
      <c r="A17" s="98">
        <v>2</v>
      </c>
      <c r="B17" s="88" t="s">
        <v>7</v>
      </c>
      <c r="C17" s="89"/>
      <c r="D17" s="92">
        <v>632300000</v>
      </c>
      <c r="E17" s="89"/>
      <c r="F17" s="91" t="s">
        <v>13</v>
      </c>
      <c r="G17" s="89"/>
      <c r="H17" s="91" t="s">
        <v>24</v>
      </c>
      <c r="I17" s="89"/>
      <c r="J17" s="98">
        <f>J15+1</f>
        <v>19</v>
      </c>
      <c r="K17" s="88" t="s">
        <v>29</v>
      </c>
      <c r="L17" s="89"/>
      <c r="M17" s="92">
        <v>500000000</v>
      </c>
      <c r="N17" s="89"/>
      <c r="O17" s="91" t="s">
        <v>31</v>
      </c>
      <c r="P17" s="89"/>
      <c r="Q17" s="91" t="s">
        <v>42</v>
      </c>
    </row>
    <row r="18" spans="1:17" ht="15.75" customHeight="1" x14ac:dyDescent="0.25">
      <c r="A18" s="98"/>
      <c r="B18" s="88"/>
      <c r="C18" s="89"/>
      <c r="D18" s="92"/>
      <c r="E18" s="89"/>
      <c r="F18" s="91"/>
      <c r="G18" s="89"/>
      <c r="H18" s="91"/>
      <c r="I18" s="89"/>
      <c r="J18" s="98"/>
      <c r="K18" s="88"/>
      <c r="L18" s="89"/>
      <c r="M18" s="92"/>
      <c r="N18" s="89"/>
      <c r="O18" s="91"/>
      <c r="P18" s="89"/>
      <c r="Q18" s="91"/>
    </row>
    <row r="19" spans="1:17" ht="15.75" customHeight="1" x14ac:dyDescent="0.25">
      <c r="A19" s="98">
        <v>3</v>
      </c>
      <c r="B19" s="88" t="s">
        <v>8</v>
      </c>
      <c r="C19" s="89"/>
      <c r="D19" s="92">
        <v>409057943.31999999</v>
      </c>
      <c r="E19" s="89"/>
      <c r="F19" s="91" t="s">
        <v>14</v>
      </c>
      <c r="G19" s="89"/>
      <c r="H19" s="91" t="s">
        <v>23</v>
      </c>
      <c r="I19" s="89"/>
      <c r="J19" s="98">
        <f t="shared" ref="J19" si="0">J17+1</f>
        <v>20</v>
      </c>
      <c r="K19" s="88" t="s">
        <v>29</v>
      </c>
      <c r="L19" s="89"/>
      <c r="M19" s="92">
        <v>1750000000</v>
      </c>
      <c r="N19" s="89"/>
      <c r="O19" s="91" t="s">
        <v>32</v>
      </c>
      <c r="P19" s="89"/>
      <c r="Q19" s="91" t="s">
        <v>43</v>
      </c>
    </row>
    <row r="20" spans="1:17" ht="15.75" customHeight="1" x14ac:dyDescent="0.25">
      <c r="A20" s="98"/>
      <c r="B20" s="88"/>
      <c r="C20" s="89"/>
      <c r="D20" s="92"/>
      <c r="E20" s="89"/>
      <c r="F20" s="91"/>
      <c r="G20" s="89"/>
      <c r="H20" s="91"/>
      <c r="I20" s="89"/>
      <c r="J20" s="98"/>
      <c r="K20" s="88"/>
      <c r="L20" s="89"/>
      <c r="M20" s="92"/>
      <c r="N20" s="89"/>
      <c r="O20" s="91"/>
      <c r="P20" s="89"/>
      <c r="Q20" s="91"/>
    </row>
    <row r="21" spans="1:17" ht="15.75" customHeight="1" x14ac:dyDescent="0.25">
      <c r="A21" s="98">
        <v>4</v>
      </c>
      <c r="B21" s="88" t="s">
        <v>7</v>
      </c>
      <c r="C21" s="89"/>
      <c r="D21" s="92">
        <v>374700000</v>
      </c>
      <c r="E21" s="89"/>
      <c r="F21" s="93" t="s">
        <v>13</v>
      </c>
      <c r="G21" s="89"/>
      <c r="H21" s="91" t="s">
        <v>24</v>
      </c>
      <c r="I21" s="89"/>
      <c r="J21" s="98">
        <f t="shared" ref="J21" si="1">J19+1</f>
        <v>21</v>
      </c>
      <c r="K21" s="88" t="s">
        <v>29</v>
      </c>
      <c r="L21" s="89"/>
      <c r="M21" s="92">
        <v>1920000000</v>
      </c>
      <c r="N21" s="89"/>
      <c r="O21" s="93" t="s">
        <v>33</v>
      </c>
      <c r="P21" s="89"/>
      <c r="Q21" s="91" t="s">
        <v>43</v>
      </c>
    </row>
    <row r="22" spans="1:17" ht="15.75" customHeight="1" x14ac:dyDescent="0.25">
      <c r="A22" s="98"/>
      <c r="B22" s="88"/>
      <c r="C22" s="89"/>
      <c r="D22" s="92"/>
      <c r="E22" s="89"/>
      <c r="F22" s="93"/>
      <c r="G22" s="89"/>
      <c r="H22" s="91"/>
      <c r="I22" s="89"/>
      <c r="J22" s="98"/>
      <c r="K22" s="88"/>
      <c r="L22" s="89"/>
      <c r="M22" s="92"/>
      <c r="N22" s="89"/>
      <c r="O22" s="93"/>
      <c r="P22" s="89"/>
      <c r="Q22" s="91"/>
    </row>
    <row r="23" spans="1:17" ht="15.75" customHeight="1" x14ac:dyDescent="0.25">
      <c r="A23" s="98">
        <v>5</v>
      </c>
      <c r="B23" s="88" t="s">
        <v>7</v>
      </c>
      <c r="C23" s="89"/>
      <c r="D23" s="92">
        <v>153170629</v>
      </c>
      <c r="E23" s="89"/>
      <c r="F23" s="91" t="s">
        <v>15</v>
      </c>
      <c r="G23" s="89"/>
      <c r="H23" s="91" t="s">
        <v>25</v>
      </c>
      <c r="I23" s="89"/>
      <c r="J23" s="98">
        <f t="shared" ref="J23" si="2">J21+1</f>
        <v>22</v>
      </c>
      <c r="K23" s="88" t="s">
        <v>29</v>
      </c>
      <c r="L23" s="89"/>
      <c r="M23" s="92">
        <v>1444885373.0799999</v>
      </c>
      <c r="N23" s="89"/>
      <c r="O23" s="91" t="s">
        <v>34</v>
      </c>
      <c r="P23" s="89"/>
      <c r="Q23" s="91" t="s">
        <v>44</v>
      </c>
    </row>
    <row r="24" spans="1:17" ht="15.75" customHeight="1" x14ac:dyDescent="0.25">
      <c r="A24" s="98"/>
      <c r="B24" s="88"/>
      <c r="C24" s="89"/>
      <c r="D24" s="92"/>
      <c r="E24" s="89"/>
      <c r="F24" s="91"/>
      <c r="G24" s="89"/>
      <c r="H24" s="91"/>
      <c r="I24" s="89"/>
      <c r="J24" s="98"/>
      <c r="K24" s="88"/>
      <c r="L24" s="89"/>
      <c r="M24" s="92"/>
      <c r="N24" s="89"/>
      <c r="O24" s="91"/>
      <c r="P24" s="89"/>
      <c r="Q24" s="91"/>
    </row>
    <row r="25" spans="1:17" ht="15.75" customHeight="1" x14ac:dyDescent="0.25">
      <c r="A25" s="98">
        <v>6</v>
      </c>
      <c r="B25" s="88" t="s">
        <v>9</v>
      </c>
      <c r="C25" s="89"/>
      <c r="D25" s="92">
        <v>2191682494.4400001</v>
      </c>
      <c r="E25" s="89"/>
      <c r="F25" s="91" t="s">
        <v>16</v>
      </c>
      <c r="G25" s="89"/>
      <c r="H25" s="91" t="s">
        <v>26</v>
      </c>
      <c r="I25" s="89"/>
      <c r="J25" s="98">
        <f t="shared" ref="J25" si="3">J23+1</f>
        <v>23</v>
      </c>
      <c r="K25" s="88" t="s">
        <v>29</v>
      </c>
      <c r="L25" s="89"/>
      <c r="M25" s="92">
        <v>1928217853.28</v>
      </c>
      <c r="N25" s="89"/>
      <c r="O25" s="91" t="s">
        <v>35</v>
      </c>
      <c r="P25" s="89"/>
      <c r="Q25" s="91" t="s">
        <v>28</v>
      </c>
    </row>
    <row r="26" spans="1:17" ht="15.75" customHeight="1" x14ac:dyDescent="0.25">
      <c r="A26" s="98"/>
      <c r="B26" s="88"/>
      <c r="C26" s="89"/>
      <c r="D26" s="92"/>
      <c r="E26" s="89"/>
      <c r="F26" s="91"/>
      <c r="G26" s="89"/>
      <c r="H26" s="91"/>
      <c r="I26" s="89"/>
      <c r="J26" s="98"/>
      <c r="K26" s="88"/>
      <c r="L26" s="89"/>
      <c r="M26" s="92"/>
      <c r="N26" s="89"/>
      <c r="O26" s="91"/>
      <c r="P26" s="89"/>
      <c r="Q26" s="91"/>
    </row>
    <row r="27" spans="1:17" ht="15.75" customHeight="1" x14ac:dyDescent="0.25">
      <c r="A27" s="98">
        <v>7</v>
      </c>
      <c r="B27" s="88" t="s">
        <v>7</v>
      </c>
      <c r="C27" s="89"/>
      <c r="D27" s="92">
        <v>249553564</v>
      </c>
      <c r="E27" s="89"/>
      <c r="F27" s="91" t="s">
        <v>17</v>
      </c>
      <c r="G27" s="89"/>
      <c r="H27" s="91" t="s">
        <v>25</v>
      </c>
      <c r="I27" s="89"/>
      <c r="J27" s="98">
        <f t="shared" ref="J27" si="4">J25+1</f>
        <v>24</v>
      </c>
      <c r="K27" s="88" t="s">
        <v>29</v>
      </c>
      <c r="L27" s="89"/>
      <c r="M27" s="92">
        <v>1000000000</v>
      </c>
      <c r="N27" s="89"/>
      <c r="O27" s="91" t="s">
        <v>86</v>
      </c>
      <c r="P27" s="89"/>
      <c r="Q27" s="91" t="s">
        <v>87</v>
      </c>
    </row>
    <row r="28" spans="1:17" ht="15.75" customHeight="1" x14ac:dyDescent="0.25">
      <c r="A28" s="98"/>
      <c r="B28" s="88"/>
      <c r="C28" s="89"/>
      <c r="D28" s="92"/>
      <c r="E28" s="89"/>
      <c r="F28" s="91"/>
      <c r="G28" s="89"/>
      <c r="H28" s="91"/>
      <c r="I28" s="89"/>
      <c r="J28" s="98"/>
      <c r="K28" s="88"/>
      <c r="L28" s="89"/>
      <c r="M28" s="92"/>
      <c r="N28" s="89"/>
      <c r="O28" s="91"/>
      <c r="P28" s="89"/>
      <c r="Q28" s="91"/>
    </row>
    <row r="29" spans="1:17" ht="15.75" customHeight="1" x14ac:dyDescent="0.25">
      <c r="A29" s="98">
        <v>8</v>
      </c>
      <c r="B29" s="88" t="s">
        <v>9</v>
      </c>
      <c r="C29" s="89"/>
      <c r="D29" s="105">
        <v>490326868.06999999</v>
      </c>
      <c r="E29" s="89"/>
      <c r="F29" s="91" t="s">
        <v>16</v>
      </c>
      <c r="G29" s="89"/>
      <c r="H29" s="91" t="s">
        <v>26</v>
      </c>
      <c r="I29" s="89"/>
      <c r="J29" s="98">
        <f t="shared" ref="J29" si="5">J27+1</f>
        <v>25</v>
      </c>
      <c r="K29" s="88" t="s">
        <v>29</v>
      </c>
      <c r="L29" s="89"/>
      <c r="M29" s="92">
        <v>1000000000</v>
      </c>
      <c r="N29" s="89"/>
      <c r="O29" s="91" t="s">
        <v>36</v>
      </c>
      <c r="P29" s="89"/>
      <c r="Q29" s="91" t="s">
        <v>45</v>
      </c>
    </row>
    <row r="30" spans="1:17" ht="15.75" customHeight="1" x14ac:dyDescent="0.25">
      <c r="A30" s="98"/>
      <c r="B30" s="88"/>
      <c r="C30" s="89"/>
      <c r="D30" s="105"/>
      <c r="E30" s="89"/>
      <c r="F30" s="91"/>
      <c r="G30" s="89"/>
      <c r="H30" s="91"/>
      <c r="I30" s="89"/>
      <c r="J30" s="98"/>
      <c r="K30" s="88"/>
      <c r="L30" s="89"/>
      <c r="M30" s="92"/>
      <c r="N30" s="89"/>
      <c r="O30" s="91"/>
      <c r="P30" s="89"/>
      <c r="Q30" s="91"/>
    </row>
    <row r="31" spans="1:17" ht="15" customHeight="1" x14ac:dyDescent="0.25">
      <c r="A31" s="98">
        <v>9</v>
      </c>
      <c r="B31" s="104" t="s">
        <v>7</v>
      </c>
      <c r="C31" s="89"/>
      <c r="D31" s="90">
        <v>949001040.55999994</v>
      </c>
      <c r="E31" s="89"/>
      <c r="F31" s="91" t="s">
        <v>18</v>
      </c>
      <c r="G31" s="89"/>
      <c r="H31" s="91" t="s">
        <v>25</v>
      </c>
      <c r="I31" s="89"/>
      <c r="J31" s="98">
        <f t="shared" ref="J31" si="6">J29+1</f>
        <v>26</v>
      </c>
      <c r="K31" s="88" t="s">
        <v>29</v>
      </c>
      <c r="L31" s="89"/>
      <c r="M31" s="105">
        <v>300000000</v>
      </c>
      <c r="N31" s="89"/>
      <c r="O31" s="91" t="s">
        <v>37</v>
      </c>
      <c r="P31" s="89"/>
      <c r="Q31" s="91" t="s">
        <v>45</v>
      </c>
    </row>
    <row r="32" spans="1:17" ht="15" customHeight="1" x14ac:dyDescent="0.25">
      <c r="A32" s="98"/>
      <c r="B32" s="104"/>
      <c r="C32" s="89"/>
      <c r="D32" s="90"/>
      <c r="E32" s="89"/>
      <c r="F32" s="91"/>
      <c r="G32" s="89"/>
      <c r="H32" s="91"/>
      <c r="I32" s="89"/>
      <c r="J32" s="98"/>
      <c r="K32" s="88"/>
      <c r="L32" s="89"/>
      <c r="M32" s="105"/>
      <c r="N32" s="89"/>
      <c r="O32" s="91"/>
      <c r="P32" s="89"/>
      <c r="Q32" s="91"/>
    </row>
    <row r="33" spans="1:17" ht="15.75" customHeight="1" x14ac:dyDescent="0.25">
      <c r="A33" s="98">
        <v>10</v>
      </c>
      <c r="B33" s="104" t="s">
        <v>10</v>
      </c>
      <c r="C33" s="89"/>
      <c r="D33" s="92">
        <v>100000000</v>
      </c>
      <c r="E33" s="89"/>
      <c r="F33" s="91" t="s">
        <v>19</v>
      </c>
      <c r="G33" s="89"/>
      <c r="H33" s="91" t="s">
        <v>27</v>
      </c>
      <c r="I33" s="89"/>
      <c r="J33" s="98">
        <f t="shared" ref="J33" si="7">J31+1</f>
        <v>27</v>
      </c>
      <c r="K33" s="88" t="s">
        <v>29</v>
      </c>
      <c r="L33" s="89"/>
      <c r="M33" s="90">
        <v>299888355</v>
      </c>
      <c r="N33" s="89"/>
      <c r="O33" s="91" t="s">
        <v>38</v>
      </c>
      <c r="P33" s="89"/>
      <c r="Q33" s="91" t="s">
        <v>46</v>
      </c>
    </row>
    <row r="34" spans="1:17" ht="15.75" customHeight="1" x14ac:dyDescent="0.25">
      <c r="A34" s="98"/>
      <c r="B34" s="104"/>
      <c r="C34" s="89"/>
      <c r="D34" s="92"/>
      <c r="E34" s="89"/>
      <c r="F34" s="91"/>
      <c r="G34" s="89"/>
      <c r="H34" s="91"/>
      <c r="I34" s="89"/>
      <c r="J34" s="98"/>
      <c r="K34" s="88"/>
      <c r="L34" s="89"/>
      <c r="M34" s="90"/>
      <c r="N34" s="89"/>
      <c r="O34" s="91"/>
      <c r="P34" s="89"/>
      <c r="Q34" s="91"/>
    </row>
    <row r="35" spans="1:17" ht="15" customHeight="1" x14ac:dyDescent="0.25">
      <c r="A35" s="98">
        <v>11</v>
      </c>
      <c r="B35" s="104" t="s">
        <v>11</v>
      </c>
      <c r="C35" s="89"/>
      <c r="D35" s="92">
        <v>500000000</v>
      </c>
      <c r="E35" s="89"/>
      <c r="F35" s="91" t="s">
        <v>20</v>
      </c>
      <c r="G35" s="89"/>
      <c r="H35" s="91" t="s">
        <v>25</v>
      </c>
      <c r="I35" s="89"/>
      <c r="J35" s="98">
        <f t="shared" ref="J35:J43" si="8">J33+1</f>
        <v>28</v>
      </c>
      <c r="K35" s="88" t="s">
        <v>29</v>
      </c>
      <c r="L35" s="89"/>
      <c r="M35" s="92">
        <v>223786059</v>
      </c>
      <c r="N35" s="89"/>
      <c r="O35" s="91" t="s">
        <v>39</v>
      </c>
      <c r="P35" s="89"/>
      <c r="Q35" s="91" t="s">
        <v>47</v>
      </c>
    </row>
    <row r="36" spans="1:17" ht="15" customHeight="1" x14ac:dyDescent="0.25">
      <c r="A36" s="98"/>
      <c r="B36" s="104"/>
      <c r="C36" s="89"/>
      <c r="D36" s="92"/>
      <c r="E36" s="89"/>
      <c r="F36" s="91"/>
      <c r="G36" s="89"/>
      <c r="H36" s="91"/>
      <c r="I36" s="89"/>
      <c r="J36" s="98"/>
      <c r="K36" s="88"/>
      <c r="L36" s="89"/>
      <c r="M36" s="92"/>
      <c r="N36" s="89"/>
      <c r="O36" s="91"/>
      <c r="P36" s="89"/>
      <c r="Q36" s="91"/>
    </row>
    <row r="37" spans="1:17" ht="15" customHeight="1" x14ac:dyDescent="0.25">
      <c r="A37" s="98">
        <v>12</v>
      </c>
      <c r="B37" s="104" t="s">
        <v>7</v>
      </c>
      <c r="C37" s="89"/>
      <c r="D37" s="92">
        <v>1400000000</v>
      </c>
      <c r="E37" s="89"/>
      <c r="F37" s="91" t="s">
        <v>21</v>
      </c>
      <c r="G37" s="89"/>
      <c r="H37" s="91" t="s">
        <v>25</v>
      </c>
      <c r="I37" s="89"/>
      <c r="J37" s="98">
        <f t="shared" si="8"/>
        <v>29</v>
      </c>
      <c r="K37" s="88" t="s">
        <v>29</v>
      </c>
      <c r="L37" s="89"/>
      <c r="M37" s="92">
        <v>500379494</v>
      </c>
      <c r="N37" s="89"/>
      <c r="O37" s="91" t="s">
        <v>40</v>
      </c>
      <c r="P37" s="89"/>
      <c r="Q37" s="91" t="s">
        <v>48</v>
      </c>
    </row>
    <row r="38" spans="1:17" ht="15" customHeight="1" x14ac:dyDescent="0.25">
      <c r="A38" s="98"/>
      <c r="B38" s="104"/>
      <c r="C38" s="89"/>
      <c r="D38" s="92"/>
      <c r="E38" s="89"/>
      <c r="F38" s="91"/>
      <c r="G38" s="89"/>
      <c r="H38" s="91"/>
      <c r="I38" s="89"/>
      <c r="J38" s="98"/>
      <c r="K38" s="88"/>
      <c r="L38" s="89"/>
      <c r="M38" s="92"/>
      <c r="N38" s="89"/>
      <c r="O38" s="91"/>
      <c r="P38" s="89"/>
      <c r="Q38" s="91"/>
    </row>
    <row r="39" spans="1:17" ht="15" customHeight="1" x14ac:dyDescent="0.25">
      <c r="A39" s="98">
        <v>13</v>
      </c>
      <c r="B39" s="104" t="s">
        <v>7</v>
      </c>
      <c r="C39" s="89"/>
      <c r="D39" s="92">
        <v>610000000</v>
      </c>
      <c r="E39" s="89"/>
      <c r="F39" s="91" t="s">
        <v>22</v>
      </c>
      <c r="G39" s="89"/>
      <c r="H39" s="91" t="s">
        <v>25</v>
      </c>
      <c r="I39" s="89"/>
      <c r="J39" s="98">
        <f t="shared" si="8"/>
        <v>30</v>
      </c>
      <c r="K39" s="88" t="s">
        <v>29</v>
      </c>
      <c r="L39" s="89"/>
      <c r="M39" s="92">
        <v>86788886</v>
      </c>
      <c r="N39" s="89"/>
      <c r="O39" s="91" t="s">
        <v>85</v>
      </c>
      <c r="P39" s="89"/>
      <c r="Q39" s="91" t="s">
        <v>44</v>
      </c>
    </row>
    <row r="40" spans="1:17" ht="15" customHeight="1" x14ac:dyDescent="0.25">
      <c r="A40" s="98"/>
      <c r="B40" s="104"/>
      <c r="C40" s="89"/>
      <c r="D40" s="92"/>
      <c r="E40" s="89"/>
      <c r="F40" s="91"/>
      <c r="G40" s="89"/>
      <c r="H40" s="91"/>
      <c r="I40" s="89"/>
      <c r="J40" s="98"/>
      <c r="K40" s="88"/>
      <c r="L40" s="89"/>
      <c r="M40" s="92"/>
      <c r="N40" s="89"/>
      <c r="O40" s="91"/>
      <c r="P40" s="89"/>
      <c r="Q40" s="91"/>
    </row>
    <row r="41" spans="1:17" ht="15" customHeight="1" x14ac:dyDescent="0.25">
      <c r="A41" s="98">
        <v>14</v>
      </c>
      <c r="B41" s="104" t="s">
        <v>81</v>
      </c>
      <c r="C41" s="89"/>
      <c r="D41" s="92">
        <v>535000000</v>
      </c>
      <c r="E41" s="89"/>
      <c r="F41" s="91" t="s">
        <v>82</v>
      </c>
      <c r="G41" s="89"/>
      <c r="H41" s="91" t="s">
        <v>83</v>
      </c>
      <c r="I41" s="89"/>
      <c r="J41" s="98">
        <f t="shared" si="8"/>
        <v>31</v>
      </c>
      <c r="K41" s="88" t="s">
        <v>29</v>
      </c>
      <c r="L41" s="89"/>
      <c r="M41" s="92">
        <v>56998668</v>
      </c>
      <c r="N41" s="89"/>
      <c r="O41" s="91" t="s">
        <v>92</v>
      </c>
      <c r="P41" s="89"/>
      <c r="Q41" s="91" t="s">
        <v>93</v>
      </c>
    </row>
    <row r="42" spans="1:17" ht="15" customHeight="1" x14ac:dyDescent="0.25">
      <c r="A42" s="98"/>
      <c r="B42" s="104"/>
      <c r="C42" s="89"/>
      <c r="D42" s="92"/>
      <c r="E42" s="89"/>
      <c r="F42" s="91"/>
      <c r="G42" s="89"/>
      <c r="H42" s="91"/>
      <c r="I42" s="89"/>
      <c r="J42" s="98"/>
      <c r="K42" s="88"/>
      <c r="L42" s="89"/>
      <c r="M42" s="92"/>
      <c r="N42" s="89"/>
      <c r="O42" s="91"/>
      <c r="P42" s="89"/>
      <c r="Q42" s="91"/>
    </row>
    <row r="43" spans="1:17" ht="15" customHeight="1" x14ac:dyDescent="0.25">
      <c r="A43" s="98">
        <v>15</v>
      </c>
      <c r="B43" s="104" t="s">
        <v>9</v>
      </c>
      <c r="C43" s="89"/>
      <c r="D43" s="92">
        <v>735000000</v>
      </c>
      <c r="E43" s="89"/>
      <c r="F43" s="91" t="s">
        <v>84</v>
      </c>
      <c r="G43" s="89"/>
      <c r="H43" s="91" t="s">
        <v>97</v>
      </c>
      <c r="I43" s="89"/>
      <c r="J43" s="98">
        <f t="shared" si="8"/>
        <v>32</v>
      </c>
      <c r="K43" s="88" t="s">
        <v>29</v>
      </c>
      <c r="L43" s="89"/>
      <c r="M43" s="92">
        <v>420000000</v>
      </c>
      <c r="N43" s="89"/>
      <c r="O43" s="91" t="s">
        <v>94</v>
      </c>
      <c r="P43" s="89"/>
      <c r="Q43" s="91" t="s">
        <v>95</v>
      </c>
    </row>
    <row r="44" spans="1:17" ht="15" customHeight="1" x14ac:dyDescent="0.25">
      <c r="A44" s="98"/>
      <c r="B44" s="104"/>
      <c r="C44" s="89"/>
      <c r="D44" s="92"/>
      <c r="E44" s="89"/>
      <c r="F44" s="91"/>
      <c r="G44" s="89"/>
      <c r="H44" s="91"/>
      <c r="I44" s="89"/>
      <c r="J44" s="98"/>
      <c r="K44" s="88"/>
      <c r="L44" s="89"/>
      <c r="M44" s="92"/>
      <c r="N44" s="89"/>
      <c r="O44" s="91"/>
      <c r="P44" s="89"/>
      <c r="Q44" s="91"/>
    </row>
    <row r="45" spans="1:17" ht="15" customHeight="1" x14ac:dyDescent="0.25">
      <c r="A45" s="98">
        <v>16</v>
      </c>
      <c r="B45" s="104" t="s">
        <v>105</v>
      </c>
      <c r="C45" s="89"/>
      <c r="D45" s="92">
        <v>500000000</v>
      </c>
      <c r="E45" s="89"/>
      <c r="F45" s="91" t="s">
        <v>99</v>
      </c>
      <c r="G45" s="89"/>
      <c r="H45" s="91" t="s">
        <v>98</v>
      </c>
      <c r="I45" s="89"/>
    </row>
    <row r="46" spans="1:17" ht="15" customHeight="1" x14ac:dyDescent="0.25">
      <c r="A46" s="98"/>
      <c r="B46" s="104"/>
      <c r="C46" s="89"/>
      <c r="D46" s="92"/>
      <c r="E46" s="89"/>
      <c r="F46" s="91"/>
      <c r="G46" s="89"/>
      <c r="H46" s="91"/>
      <c r="I46" s="89"/>
    </row>
    <row r="47" spans="1:17" x14ac:dyDescent="0.25">
      <c r="A47" s="98">
        <v>17</v>
      </c>
      <c r="B47" s="104" t="s">
        <v>81</v>
      </c>
      <c r="C47" s="89"/>
      <c r="D47" s="92">
        <v>1312000000</v>
      </c>
      <c r="E47" s="89"/>
      <c r="F47" s="91" t="s">
        <v>100</v>
      </c>
      <c r="G47" s="89"/>
      <c r="H47" s="91" t="s">
        <v>28</v>
      </c>
    </row>
    <row r="48" spans="1:17" x14ac:dyDescent="0.25">
      <c r="A48" s="98"/>
      <c r="B48" s="104"/>
      <c r="C48" s="89"/>
      <c r="D48" s="92"/>
      <c r="E48" s="89"/>
      <c r="F48" s="91"/>
      <c r="G48" s="89"/>
      <c r="H48" s="91"/>
    </row>
    <row r="49" spans="1:11" x14ac:dyDescent="0.25">
      <c r="B49" s="71"/>
      <c r="C49" s="71"/>
      <c r="D49" s="71"/>
      <c r="E49" s="71"/>
      <c r="F49" s="71"/>
      <c r="G49" s="71"/>
      <c r="H49" s="71"/>
    </row>
    <row r="50" spans="1:11" x14ac:dyDescent="0.25">
      <c r="A50" s="71" t="s">
        <v>104</v>
      </c>
      <c r="I50" s="71"/>
      <c r="J50" s="71"/>
      <c r="K50" s="71"/>
    </row>
  </sheetData>
  <mergeCells count="273">
    <mergeCell ref="A47:A48"/>
    <mergeCell ref="B45:B46"/>
    <mergeCell ref="C45:C46"/>
    <mergeCell ref="D45:D46"/>
    <mergeCell ref="E45:E46"/>
    <mergeCell ref="F45:F46"/>
    <mergeCell ref="G45:G46"/>
    <mergeCell ref="H45:H46"/>
    <mergeCell ref="B47:B48"/>
    <mergeCell ref="C47:C48"/>
    <mergeCell ref="D47:D48"/>
    <mergeCell ref="E47:E48"/>
    <mergeCell ref="F47:F48"/>
    <mergeCell ref="G47:G48"/>
    <mergeCell ref="H47:H48"/>
    <mergeCell ref="P43:P44"/>
    <mergeCell ref="Q39:Q40"/>
    <mergeCell ref="Q41:Q42"/>
    <mergeCell ref="P41:P42"/>
    <mergeCell ref="O27:O28"/>
    <mergeCell ref="P27:P28"/>
    <mergeCell ref="Q27:Q28"/>
    <mergeCell ref="N27:N28"/>
    <mergeCell ref="L39:L40"/>
    <mergeCell ref="L41:L42"/>
    <mergeCell ref="M39:M40"/>
    <mergeCell ref="M41:M42"/>
    <mergeCell ref="N39:N40"/>
    <mergeCell ref="N41:N42"/>
    <mergeCell ref="O39:O40"/>
    <mergeCell ref="O41:O42"/>
    <mergeCell ref="P39:P40"/>
    <mergeCell ref="Q29:Q30"/>
    <mergeCell ref="L35:L36"/>
    <mergeCell ref="M35:M36"/>
    <mergeCell ref="N35:N36"/>
    <mergeCell ref="O35:O36"/>
    <mergeCell ref="P35:P36"/>
    <mergeCell ref="Q35:Q36"/>
    <mergeCell ref="J31:J32"/>
    <mergeCell ref="J33:J34"/>
    <mergeCell ref="J35:J36"/>
    <mergeCell ref="H39:H40"/>
    <mergeCell ref="I45:I46"/>
    <mergeCell ref="O31:O32"/>
    <mergeCell ref="P31:P32"/>
    <mergeCell ref="Q31:Q32"/>
    <mergeCell ref="N29:N30"/>
    <mergeCell ref="O29:O30"/>
    <mergeCell ref="P29:P30"/>
    <mergeCell ref="Q37:Q38"/>
    <mergeCell ref="L37:L38"/>
    <mergeCell ref="M37:M38"/>
    <mergeCell ref="N37:N38"/>
    <mergeCell ref="O37:O38"/>
    <mergeCell ref="P37:P38"/>
    <mergeCell ref="Q33:Q34"/>
    <mergeCell ref="K35:K36"/>
    <mergeCell ref="L43:L44"/>
    <mergeCell ref="M43:M44"/>
    <mergeCell ref="O43:O44"/>
    <mergeCell ref="Q43:Q44"/>
    <mergeCell ref="N43:N44"/>
    <mergeCell ref="H41:H42"/>
    <mergeCell ref="H43:H44"/>
    <mergeCell ref="I43:I44"/>
    <mergeCell ref="G41:G42"/>
    <mergeCell ref="G43:G44"/>
    <mergeCell ref="J37:J38"/>
    <mergeCell ref="J39:J40"/>
    <mergeCell ref="K39:K40"/>
    <mergeCell ref="K41:K42"/>
    <mergeCell ref="I41:I42"/>
    <mergeCell ref="I39:I40"/>
    <mergeCell ref="I37:I38"/>
    <mergeCell ref="J41:J42"/>
    <mergeCell ref="J43:J44"/>
    <mergeCell ref="K43:K44"/>
    <mergeCell ref="K37:K38"/>
    <mergeCell ref="A43:A44"/>
    <mergeCell ref="A45:A46"/>
    <mergeCell ref="B41:B42"/>
    <mergeCell ref="B43:B44"/>
    <mergeCell ref="C41:C42"/>
    <mergeCell ref="C43:C44"/>
    <mergeCell ref="D41:D42"/>
    <mergeCell ref="D43:D44"/>
    <mergeCell ref="F41:F42"/>
    <mergeCell ref="F43:F44"/>
    <mergeCell ref="E41:E42"/>
    <mergeCell ref="E43:E44"/>
    <mergeCell ref="A41:A42"/>
    <mergeCell ref="A15:A16"/>
    <mergeCell ref="A17:A18"/>
    <mergeCell ref="A19:A20"/>
    <mergeCell ref="A21:A22"/>
    <mergeCell ref="A23:A24"/>
    <mergeCell ref="A25:A26"/>
    <mergeCell ref="B15:B16"/>
    <mergeCell ref="B17:B18"/>
    <mergeCell ref="B19:B20"/>
    <mergeCell ref="B21:B22"/>
    <mergeCell ref="B23:B24"/>
    <mergeCell ref="B25:B26"/>
    <mergeCell ref="F25:F26"/>
    <mergeCell ref="F23:F24"/>
    <mergeCell ref="E15:E16"/>
    <mergeCell ref="E17:E18"/>
    <mergeCell ref="E19:E20"/>
    <mergeCell ref="E21:E22"/>
    <mergeCell ref="F21:F22"/>
    <mergeCell ref="F19:F20"/>
    <mergeCell ref="D39:D40"/>
    <mergeCell ref="D29:D30"/>
    <mergeCell ref="D27:D28"/>
    <mergeCell ref="D17:D18"/>
    <mergeCell ref="D15:D16"/>
    <mergeCell ref="C15:C16"/>
    <mergeCell ref="C17:C18"/>
    <mergeCell ref="C19:C20"/>
    <mergeCell ref="C21:C22"/>
    <mergeCell ref="D25:D26"/>
    <mergeCell ref="D23:D24"/>
    <mergeCell ref="D21:D22"/>
    <mergeCell ref="D19:D20"/>
    <mergeCell ref="A31:A32"/>
    <mergeCell ref="A33:A34"/>
    <mergeCell ref="A35:A36"/>
    <mergeCell ref="A37:A38"/>
    <mergeCell ref="B37:B38"/>
    <mergeCell ref="B39:B40"/>
    <mergeCell ref="C39:C40"/>
    <mergeCell ref="C23:C24"/>
    <mergeCell ref="C25:C26"/>
    <mergeCell ref="C27:C28"/>
    <mergeCell ref="C29:C30"/>
    <mergeCell ref="C31:C32"/>
    <mergeCell ref="C33:C34"/>
    <mergeCell ref="C37:C38"/>
    <mergeCell ref="A39:A40"/>
    <mergeCell ref="B27:B28"/>
    <mergeCell ref="B29:B30"/>
    <mergeCell ref="B31:B32"/>
    <mergeCell ref="B33:B34"/>
    <mergeCell ref="B35:B36"/>
    <mergeCell ref="A27:A28"/>
    <mergeCell ref="A29:A30"/>
    <mergeCell ref="H37:H38"/>
    <mergeCell ref="H35:H36"/>
    <mergeCell ref="H33:H34"/>
    <mergeCell ref="H31:H32"/>
    <mergeCell ref="F27:F28"/>
    <mergeCell ref="F39:F40"/>
    <mergeCell ref="E35:E36"/>
    <mergeCell ref="E37:E38"/>
    <mergeCell ref="E39:E40"/>
    <mergeCell ref="G39:G40"/>
    <mergeCell ref="G37:G38"/>
    <mergeCell ref="D37:D38"/>
    <mergeCell ref="D35:D36"/>
    <mergeCell ref="D33:D34"/>
    <mergeCell ref="D31:D32"/>
    <mergeCell ref="C35:C36"/>
    <mergeCell ref="E23:E24"/>
    <mergeCell ref="E25:E26"/>
    <mergeCell ref="E27:E28"/>
    <mergeCell ref="E29:E30"/>
    <mergeCell ref="E31:E32"/>
    <mergeCell ref="E33:E34"/>
    <mergeCell ref="F17:F18"/>
    <mergeCell ref="F15:F16"/>
    <mergeCell ref="F37:F38"/>
    <mergeCell ref="F35:F36"/>
    <mergeCell ref="F33:F34"/>
    <mergeCell ref="F31:F32"/>
    <mergeCell ref="F29:F30"/>
    <mergeCell ref="I35:I36"/>
    <mergeCell ref="I33:I34"/>
    <mergeCell ref="I31:I32"/>
    <mergeCell ref="G33:G34"/>
    <mergeCell ref="G31:G32"/>
    <mergeCell ref="G29:G30"/>
    <mergeCell ref="H29:H30"/>
    <mergeCell ref="G35:G36"/>
    <mergeCell ref="G27:G28"/>
    <mergeCell ref="G25:G26"/>
    <mergeCell ref="G23:G24"/>
    <mergeCell ref="H17:H18"/>
    <mergeCell ref="H15:H16"/>
    <mergeCell ref="H27:H28"/>
    <mergeCell ref="H25:H26"/>
    <mergeCell ref="H23:H24"/>
    <mergeCell ref="H21:H22"/>
    <mergeCell ref="H19:H20"/>
    <mergeCell ref="G21:G22"/>
    <mergeCell ref="G19:G20"/>
    <mergeCell ref="G17:G18"/>
    <mergeCell ref="G15:G16"/>
    <mergeCell ref="J11:J14"/>
    <mergeCell ref="K15:K16"/>
    <mergeCell ref="L15:L16"/>
    <mergeCell ref="M15:M16"/>
    <mergeCell ref="I17:I18"/>
    <mergeCell ref="I15:I16"/>
    <mergeCell ref="J15:J16"/>
    <mergeCell ref="J17:J18"/>
    <mergeCell ref="J19:J20"/>
    <mergeCell ref="J21:J22"/>
    <mergeCell ref="I29:I30"/>
    <mergeCell ref="I27:I28"/>
    <mergeCell ref="I25:I26"/>
    <mergeCell ref="I23:I24"/>
    <mergeCell ref="I21:I22"/>
    <mergeCell ref="I19:I20"/>
    <mergeCell ref="K21:K22"/>
    <mergeCell ref="L21:L22"/>
    <mergeCell ref="M21:M22"/>
    <mergeCell ref="J27:J28"/>
    <mergeCell ref="J29:J30"/>
    <mergeCell ref="K29:K30"/>
    <mergeCell ref="L29:L30"/>
    <mergeCell ref="M29:M30"/>
    <mergeCell ref="K27:K28"/>
    <mergeCell ref="L27:L28"/>
    <mergeCell ref="M27:M28"/>
    <mergeCell ref="J23:J24"/>
    <mergeCell ref="J25:J26"/>
    <mergeCell ref="N15:N16"/>
    <mergeCell ref="O15:O16"/>
    <mergeCell ref="P15:P16"/>
    <mergeCell ref="Q15:Q16"/>
    <mergeCell ref="K17:K18"/>
    <mergeCell ref="L17:L18"/>
    <mergeCell ref="M17:M18"/>
    <mergeCell ref="N17:N18"/>
    <mergeCell ref="O17:O18"/>
    <mergeCell ref="N21:N22"/>
    <mergeCell ref="O21:O22"/>
    <mergeCell ref="P21:P22"/>
    <mergeCell ref="Q21:Q22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K33:K34"/>
    <mergeCell ref="L33:L34"/>
    <mergeCell ref="M33:M34"/>
    <mergeCell ref="N33:N34"/>
    <mergeCell ref="O33:O34"/>
    <mergeCell ref="P33:P3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N23:N24"/>
    <mergeCell ref="O23:O24"/>
    <mergeCell ref="P23:P24"/>
    <mergeCell ref="K31:K32"/>
    <mergeCell ref="L31:L32"/>
    <mergeCell ref="M31:M32"/>
    <mergeCell ref="N31:N32"/>
  </mergeCells>
  <pageMargins left="0.7" right="0.7" top="0.75" bottom="0.75" header="0.3" footer="0.3"/>
  <pageSetup orientation="portrait" verticalDpi="0" r:id="rId1"/>
  <ignoredErrors>
    <ignoredError sqref="O4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7"/>
  <sheetViews>
    <sheetView zoomScaleNormal="100" workbookViewId="0">
      <selection activeCell="D23" sqref="D23:D24"/>
    </sheetView>
  </sheetViews>
  <sheetFormatPr baseColWidth="10" defaultRowHeight="15" x14ac:dyDescent="0.25"/>
  <cols>
    <col min="1" max="1" width="4" customWidth="1"/>
    <col min="2" max="2" width="24.7109375" customWidth="1"/>
    <col min="3" max="3" width="2" customWidth="1"/>
    <col min="4" max="4" width="17.5703125" customWidth="1"/>
    <col min="5" max="5" width="1.42578125" customWidth="1"/>
    <col min="6" max="6" width="20.710937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85546875" customWidth="1"/>
  </cols>
  <sheetData>
    <row r="11" spans="1:13" ht="30" x14ac:dyDescent="0.25">
      <c r="A11" s="1"/>
      <c r="B11" s="2" t="s">
        <v>1</v>
      </c>
      <c r="C11" s="2"/>
      <c r="D11" s="2" t="s">
        <v>0</v>
      </c>
      <c r="E11" s="2"/>
      <c r="F11" s="2" t="s">
        <v>49</v>
      </c>
      <c r="G11" s="99"/>
      <c r="H11" s="2" t="s">
        <v>1</v>
      </c>
      <c r="I11" s="2"/>
      <c r="J11" s="2" t="s">
        <v>0</v>
      </c>
      <c r="K11" s="2"/>
      <c r="L11" s="2" t="s">
        <v>50</v>
      </c>
      <c r="M11" s="4"/>
    </row>
    <row r="12" spans="1:13" x14ac:dyDescent="0.25">
      <c r="A12" s="1"/>
      <c r="B12" s="3"/>
      <c r="C12" s="3"/>
      <c r="D12" s="3"/>
      <c r="E12" s="3"/>
      <c r="F12" s="3"/>
      <c r="G12" s="99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99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100"/>
      <c r="H14" s="9"/>
      <c r="I14" s="9"/>
      <c r="J14" s="9"/>
      <c r="K14" s="9"/>
      <c r="L14" s="9"/>
      <c r="M14" s="8"/>
    </row>
    <row r="15" spans="1:13" ht="15.75" customHeight="1" x14ac:dyDescent="0.25">
      <c r="A15" s="98">
        <v>1</v>
      </c>
      <c r="B15" s="101" t="s">
        <v>6</v>
      </c>
      <c r="C15" s="94"/>
      <c r="D15" s="103">
        <v>665000000</v>
      </c>
      <c r="E15" s="113"/>
      <c r="F15" s="112">
        <v>414566039.45999998</v>
      </c>
      <c r="G15" s="98">
        <f>A49+1</f>
        <v>19</v>
      </c>
      <c r="H15" s="101" t="s">
        <v>29</v>
      </c>
      <c r="I15" s="94"/>
      <c r="J15" s="103">
        <v>389179937</v>
      </c>
      <c r="K15" s="94"/>
      <c r="L15" s="112">
        <v>251962013.74000001</v>
      </c>
    </row>
    <row r="16" spans="1:13" ht="15.75" customHeight="1" x14ac:dyDescent="0.25">
      <c r="A16" s="98"/>
      <c r="B16" s="102"/>
      <c r="C16" s="89"/>
      <c r="D16" s="92"/>
      <c r="E16" s="111"/>
      <c r="F16" s="110"/>
      <c r="G16" s="98"/>
      <c r="H16" s="102"/>
      <c r="I16" s="89"/>
      <c r="J16" s="92"/>
      <c r="K16" s="89"/>
      <c r="L16" s="110"/>
    </row>
    <row r="17" spans="1:12" ht="15.75" customHeight="1" x14ac:dyDescent="0.25">
      <c r="A17" s="98">
        <f>A15+1</f>
        <v>2</v>
      </c>
      <c r="B17" s="88" t="s">
        <v>7</v>
      </c>
      <c r="C17" s="89"/>
      <c r="D17" s="92">
        <v>632300000</v>
      </c>
      <c r="E17" s="111"/>
      <c r="F17" s="110">
        <v>437265740.62</v>
      </c>
      <c r="G17" s="98">
        <f>G15+1</f>
        <v>20</v>
      </c>
      <c r="H17" s="88" t="s">
        <v>29</v>
      </c>
      <c r="I17" s="89"/>
      <c r="J17" s="92">
        <v>500000000</v>
      </c>
      <c r="K17" s="89"/>
      <c r="L17" s="110">
        <v>203308058.53999999</v>
      </c>
    </row>
    <row r="18" spans="1:12" ht="15.75" customHeight="1" x14ac:dyDescent="0.25">
      <c r="A18" s="98"/>
      <c r="B18" s="88"/>
      <c r="C18" s="89"/>
      <c r="D18" s="92"/>
      <c r="E18" s="111"/>
      <c r="F18" s="110"/>
      <c r="G18" s="98"/>
      <c r="H18" s="88"/>
      <c r="I18" s="89"/>
      <c r="J18" s="92"/>
      <c r="K18" s="89"/>
      <c r="L18" s="110"/>
    </row>
    <row r="19" spans="1:12" ht="15.75" customHeight="1" x14ac:dyDescent="0.25">
      <c r="A19" s="98">
        <f t="shared" ref="A19" si="0">A17+1</f>
        <v>3</v>
      </c>
      <c r="B19" s="88" t="s">
        <v>8</v>
      </c>
      <c r="C19" s="89"/>
      <c r="D19" s="92">
        <v>409057943.31999999</v>
      </c>
      <c r="E19" s="111"/>
      <c r="F19" s="106">
        <v>261059812.09</v>
      </c>
      <c r="G19" s="98">
        <f>G17+1</f>
        <v>21</v>
      </c>
      <c r="H19" s="88" t="s">
        <v>29</v>
      </c>
      <c r="I19" s="89"/>
      <c r="J19" s="92">
        <v>1750000000</v>
      </c>
      <c r="K19" s="89"/>
      <c r="L19" s="110">
        <v>838111629.84000003</v>
      </c>
    </row>
    <row r="20" spans="1:12" ht="15.75" customHeight="1" x14ac:dyDescent="0.25">
      <c r="A20" s="98"/>
      <c r="B20" s="88"/>
      <c r="C20" s="89"/>
      <c r="D20" s="92"/>
      <c r="E20" s="111"/>
      <c r="F20" s="106"/>
      <c r="G20" s="98"/>
      <c r="H20" s="88"/>
      <c r="I20" s="89"/>
      <c r="J20" s="92"/>
      <c r="K20" s="89"/>
      <c r="L20" s="110"/>
    </row>
    <row r="21" spans="1:12" ht="15.75" customHeight="1" x14ac:dyDescent="0.25">
      <c r="A21" s="98">
        <f t="shared" ref="A21" si="1">A19+1</f>
        <v>4</v>
      </c>
      <c r="B21" s="88" t="s">
        <v>7</v>
      </c>
      <c r="C21" s="89"/>
      <c r="D21" s="92">
        <v>374700000</v>
      </c>
      <c r="E21" s="111"/>
      <c r="F21" s="110">
        <v>247889546.34</v>
      </c>
      <c r="G21" s="98">
        <f>G19+1</f>
        <v>22</v>
      </c>
      <c r="H21" s="88" t="s">
        <v>29</v>
      </c>
      <c r="I21" s="89"/>
      <c r="J21" s="92">
        <v>1920000000</v>
      </c>
      <c r="K21" s="89"/>
      <c r="L21" s="110">
        <v>1101430961.6599998</v>
      </c>
    </row>
    <row r="22" spans="1:12" ht="15.75" customHeight="1" x14ac:dyDescent="0.25">
      <c r="A22" s="98"/>
      <c r="B22" s="88"/>
      <c r="C22" s="89"/>
      <c r="D22" s="92"/>
      <c r="E22" s="111"/>
      <c r="F22" s="110"/>
      <c r="G22" s="98"/>
      <c r="H22" s="88"/>
      <c r="I22" s="89"/>
      <c r="J22" s="92"/>
      <c r="K22" s="89"/>
      <c r="L22" s="110"/>
    </row>
    <row r="23" spans="1:12" ht="15.75" customHeight="1" x14ac:dyDescent="0.25">
      <c r="A23" s="98">
        <f t="shared" ref="A23" si="2">A21+1</f>
        <v>5</v>
      </c>
      <c r="B23" s="88" t="s">
        <v>7</v>
      </c>
      <c r="C23" s="89"/>
      <c r="D23" s="92">
        <v>153170629</v>
      </c>
      <c r="E23" s="111"/>
      <c r="F23" s="110">
        <v>137963619.30000001</v>
      </c>
      <c r="G23" s="98">
        <f>G21+1</f>
        <v>23</v>
      </c>
      <c r="H23" s="88" t="s">
        <v>29</v>
      </c>
      <c r="I23" s="89"/>
      <c r="J23" s="92">
        <v>1444885373.0799999</v>
      </c>
      <c r="K23" s="89"/>
      <c r="L23" s="110">
        <v>1352038419.1099999</v>
      </c>
    </row>
    <row r="24" spans="1:12" ht="15.75" customHeight="1" x14ac:dyDescent="0.25">
      <c r="A24" s="98"/>
      <c r="B24" s="88"/>
      <c r="C24" s="89"/>
      <c r="D24" s="92"/>
      <c r="E24" s="111"/>
      <c r="F24" s="110"/>
      <c r="G24" s="98"/>
      <c r="H24" s="88"/>
      <c r="I24" s="89"/>
      <c r="J24" s="92"/>
      <c r="K24" s="89"/>
      <c r="L24" s="110"/>
    </row>
    <row r="25" spans="1:12" ht="15.75" customHeight="1" x14ac:dyDescent="0.25">
      <c r="A25" s="98">
        <f t="shared" ref="A25" si="3">A23+1</f>
        <v>6</v>
      </c>
      <c r="B25" s="88" t="s">
        <v>9</v>
      </c>
      <c r="C25" s="89"/>
      <c r="D25" s="92">
        <v>2191682494.4400001</v>
      </c>
      <c r="E25" s="111"/>
      <c r="F25" s="110">
        <v>2087398998.77</v>
      </c>
      <c r="G25" s="98">
        <f>G23+1</f>
        <v>24</v>
      </c>
      <c r="H25" s="88" t="s">
        <v>29</v>
      </c>
      <c r="I25" s="89"/>
      <c r="J25" s="92">
        <v>1928217853.28</v>
      </c>
      <c r="K25" s="89"/>
      <c r="L25" s="110">
        <v>1856674192.4300001</v>
      </c>
    </row>
    <row r="26" spans="1:12" ht="15.75" customHeight="1" x14ac:dyDescent="0.25">
      <c r="A26" s="98"/>
      <c r="B26" s="88"/>
      <c r="C26" s="89"/>
      <c r="D26" s="92"/>
      <c r="E26" s="111"/>
      <c r="F26" s="110"/>
      <c r="G26" s="98"/>
      <c r="H26" s="88"/>
      <c r="I26" s="89"/>
      <c r="J26" s="92"/>
      <c r="K26" s="89"/>
      <c r="L26" s="110"/>
    </row>
    <row r="27" spans="1:12" ht="15.75" customHeight="1" x14ac:dyDescent="0.25">
      <c r="A27" s="98">
        <f t="shared" ref="A27" si="4">A25+1</f>
        <v>7</v>
      </c>
      <c r="B27" s="88" t="s">
        <v>7</v>
      </c>
      <c r="C27" s="89"/>
      <c r="D27" s="92">
        <v>249553564</v>
      </c>
      <c r="E27" s="111"/>
      <c r="F27" s="110">
        <v>211819897.02000001</v>
      </c>
      <c r="G27" s="98">
        <f>G25+1</f>
        <v>25</v>
      </c>
      <c r="H27" s="88" t="s">
        <v>29</v>
      </c>
      <c r="I27" s="89"/>
      <c r="J27" s="92">
        <v>1000000000</v>
      </c>
      <c r="K27" s="89"/>
      <c r="L27" s="110">
        <v>859833706.78999996</v>
      </c>
    </row>
    <row r="28" spans="1:12" ht="15.75" customHeight="1" x14ac:dyDescent="0.25">
      <c r="A28" s="98"/>
      <c r="B28" s="88"/>
      <c r="C28" s="89"/>
      <c r="D28" s="92"/>
      <c r="E28" s="111"/>
      <c r="F28" s="110"/>
      <c r="G28" s="98"/>
      <c r="H28" s="88"/>
      <c r="I28" s="89"/>
      <c r="J28" s="92"/>
      <c r="K28" s="89"/>
      <c r="L28" s="110"/>
    </row>
    <row r="29" spans="1:12" ht="15.75" customHeight="1" x14ac:dyDescent="0.25">
      <c r="A29" s="98">
        <f t="shared" ref="A29" si="5">A27+1</f>
        <v>8</v>
      </c>
      <c r="B29" s="88" t="s">
        <v>9</v>
      </c>
      <c r="C29" s="89"/>
      <c r="D29" s="105">
        <v>490326868.06999999</v>
      </c>
      <c r="E29" s="111"/>
      <c r="F29" s="110">
        <v>467125817.64999998</v>
      </c>
      <c r="G29" s="98">
        <f>G27+1</f>
        <v>26</v>
      </c>
      <c r="H29" s="88" t="s">
        <v>109</v>
      </c>
      <c r="I29" s="89"/>
      <c r="J29" s="92">
        <v>1000000000</v>
      </c>
      <c r="K29" s="89"/>
      <c r="L29" s="110">
        <v>995600150</v>
      </c>
    </row>
    <row r="30" spans="1:12" ht="15.75" customHeight="1" x14ac:dyDescent="0.25">
      <c r="A30" s="98"/>
      <c r="B30" s="88"/>
      <c r="C30" s="89"/>
      <c r="D30" s="105"/>
      <c r="E30" s="111"/>
      <c r="F30" s="110"/>
      <c r="G30" s="98"/>
      <c r="H30" s="88"/>
      <c r="I30" s="89"/>
      <c r="J30" s="92"/>
      <c r="K30" s="89"/>
      <c r="L30" s="110"/>
    </row>
    <row r="31" spans="1:12" ht="15" customHeight="1" x14ac:dyDescent="0.25">
      <c r="A31" s="98">
        <f t="shared" ref="A31" si="6">A29+1</f>
        <v>9</v>
      </c>
      <c r="B31" s="104" t="s">
        <v>7</v>
      </c>
      <c r="C31" s="89"/>
      <c r="D31" s="90">
        <v>949001040.55999994</v>
      </c>
      <c r="E31" s="111"/>
      <c r="F31" s="110">
        <v>861078427.22000003</v>
      </c>
      <c r="G31" s="98">
        <f>G29+1</f>
        <v>27</v>
      </c>
      <c r="H31" s="88" t="s">
        <v>109</v>
      </c>
      <c r="I31" s="89"/>
      <c r="J31" s="105">
        <v>300000000</v>
      </c>
      <c r="K31" s="89"/>
      <c r="L31" s="110">
        <v>300000000</v>
      </c>
    </row>
    <row r="32" spans="1:12" ht="15" customHeight="1" x14ac:dyDescent="0.25">
      <c r="A32" s="98"/>
      <c r="B32" s="104"/>
      <c r="C32" s="89"/>
      <c r="D32" s="90"/>
      <c r="E32" s="111"/>
      <c r="F32" s="110"/>
      <c r="G32" s="98"/>
      <c r="H32" s="88"/>
      <c r="I32" s="89"/>
      <c r="J32" s="105"/>
      <c r="K32" s="89"/>
      <c r="L32" s="110"/>
    </row>
    <row r="33" spans="1:13" ht="15.75" customHeight="1" x14ac:dyDescent="0.25">
      <c r="A33" s="98">
        <f t="shared" ref="A33" si="7">A31+1</f>
        <v>10</v>
      </c>
      <c r="B33" s="104" t="s">
        <v>10</v>
      </c>
      <c r="C33" s="89"/>
      <c r="D33" s="92">
        <v>100000000</v>
      </c>
      <c r="E33" s="111"/>
      <c r="F33" s="110">
        <v>22222222.984074198</v>
      </c>
      <c r="G33" s="98">
        <f>G31+1</f>
        <v>28</v>
      </c>
      <c r="H33" s="88" t="s">
        <v>109</v>
      </c>
      <c r="I33" s="89"/>
      <c r="J33" s="90">
        <v>299888355</v>
      </c>
      <c r="K33" s="89"/>
      <c r="L33" s="110">
        <v>299888355</v>
      </c>
    </row>
    <row r="34" spans="1:13" ht="15.75" customHeight="1" x14ac:dyDescent="0.25">
      <c r="A34" s="98"/>
      <c r="B34" s="104"/>
      <c r="C34" s="89"/>
      <c r="D34" s="92"/>
      <c r="E34" s="111"/>
      <c r="F34" s="110"/>
      <c r="G34" s="98"/>
      <c r="H34" s="88"/>
      <c r="I34" s="89"/>
      <c r="J34" s="90"/>
      <c r="K34" s="89"/>
      <c r="L34" s="110"/>
    </row>
    <row r="35" spans="1:13" ht="15" customHeight="1" x14ac:dyDescent="0.25">
      <c r="A35" s="98">
        <f t="shared" ref="A35" si="8">A33+1</f>
        <v>11</v>
      </c>
      <c r="B35" s="104" t="s">
        <v>11</v>
      </c>
      <c r="C35" s="89"/>
      <c r="D35" s="92">
        <v>500000000</v>
      </c>
      <c r="E35" s="111"/>
      <c r="F35" s="110">
        <v>467393781.68000001</v>
      </c>
      <c r="G35" s="98">
        <f>G33+1</f>
        <v>29</v>
      </c>
      <c r="H35" s="88" t="s">
        <v>109</v>
      </c>
      <c r="I35" s="89"/>
      <c r="J35" s="92">
        <v>223786059</v>
      </c>
      <c r="K35" s="89"/>
      <c r="L35" s="110">
        <v>211994864</v>
      </c>
    </row>
    <row r="36" spans="1:13" ht="15" customHeight="1" x14ac:dyDescent="0.25">
      <c r="A36" s="98"/>
      <c r="B36" s="104"/>
      <c r="C36" s="89"/>
      <c r="D36" s="92"/>
      <c r="E36" s="111"/>
      <c r="F36" s="110"/>
      <c r="G36" s="98"/>
      <c r="H36" s="88"/>
      <c r="I36" s="89"/>
      <c r="J36" s="92"/>
      <c r="K36" s="89"/>
      <c r="L36" s="110"/>
    </row>
    <row r="37" spans="1:13" ht="15" customHeight="1" x14ac:dyDescent="0.25">
      <c r="A37" s="98">
        <f t="shared" ref="A37" si="9">A35+1</f>
        <v>12</v>
      </c>
      <c r="B37" s="104" t="s">
        <v>7</v>
      </c>
      <c r="C37" s="89"/>
      <c r="D37" s="92">
        <v>1400000000</v>
      </c>
      <c r="E37" s="111"/>
      <c r="F37" s="110">
        <v>1346676949.4499998</v>
      </c>
      <c r="G37" s="98">
        <f>G35+1</f>
        <v>30</v>
      </c>
      <c r="H37" s="88" t="s">
        <v>109</v>
      </c>
      <c r="I37" s="89"/>
      <c r="J37" s="92">
        <v>500379494</v>
      </c>
      <c r="K37" s="89"/>
      <c r="L37" s="110">
        <v>500379494</v>
      </c>
    </row>
    <row r="38" spans="1:13" ht="15" customHeight="1" x14ac:dyDescent="0.25">
      <c r="A38" s="98"/>
      <c r="B38" s="104"/>
      <c r="C38" s="89"/>
      <c r="D38" s="92"/>
      <c r="E38" s="111"/>
      <c r="F38" s="110"/>
      <c r="G38" s="98"/>
      <c r="H38" s="88"/>
      <c r="I38" s="89"/>
      <c r="J38" s="92"/>
      <c r="K38" s="89"/>
      <c r="L38" s="110"/>
    </row>
    <row r="39" spans="1:13" ht="15" customHeight="1" x14ac:dyDescent="0.25">
      <c r="A39" s="98">
        <f t="shared" ref="A39" si="10">A37+1</f>
        <v>13</v>
      </c>
      <c r="B39" s="104" t="s">
        <v>7</v>
      </c>
      <c r="C39" s="89"/>
      <c r="D39" s="92">
        <v>610000000</v>
      </c>
      <c r="E39" s="111"/>
      <c r="F39" s="110">
        <v>602663462.60000002</v>
      </c>
      <c r="G39" s="98">
        <f>G37+1</f>
        <v>31</v>
      </c>
      <c r="H39" s="88" t="s">
        <v>109</v>
      </c>
      <c r="I39" s="89"/>
      <c r="J39" s="92">
        <v>86788886</v>
      </c>
      <c r="K39" s="89"/>
      <c r="L39" s="110">
        <v>86788886</v>
      </c>
    </row>
    <row r="40" spans="1:13" ht="15" customHeight="1" x14ac:dyDescent="0.25">
      <c r="A40" s="98"/>
      <c r="B40" s="104"/>
      <c r="C40" s="89"/>
      <c r="D40" s="92"/>
      <c r="E40" s="111"/>
      <c r="F40" s="110"/>
      <c r="G40" s="98"/>
      <c r="H40" s="88"/>
      <c r="I40" s="89"/>
      <c r="J40" s="92"/>
      <c r="K40" s="89"/>
      <c r="L40" s="110"/>
    </row>
    <row r="41" spans="1:13" ht="15" customHeight="1" x14ac:dyDescent="0.25">
      <c r="A41" s="98">
        <f t="shared" ref="A41" si="11">A39+1</f>
        <v>14</v>
      </c>
      <c r="B41" s="104" t="s">
        <v>81</v>
      </c>
      <c r="C41" s="89"/>
      <c r="D41" s="92">
        <v>535000000</v>
      </c>
      <c r="E41" s="111"/>
      <c r="F41" s="110">
        <v>515185185.19999999</v>
      </c>
      <c r="G41" s="98">
        <f>G39+1</f>
        <v>32</v>
      </c>
      <c r="H41" s="88" t="s">
        <v>109</v>
      </c>
      <c r="I41" s="89"/>
      <c r="J41" s="92">
        <v>56998668</v>
      </c>
      <c r="K41" s="89"/>
      <c r="L41" s="106">
        <v>56000000</v>
      </c>
      <c r="M41" s="24"/>
    </row>
    <row r="42" spans="1:13" ht="15" customHeight="1" x14ac:dyDescent="0.25">
      <c r="A42" s="98"/>
      <c r="B42" s="104"/>
      <c r="C42" s="89"/>
      <c r="D42" s="92"/>
      <c r="E42" s="111"/>
      <c r="F42" s="110"/>
      <c r="G42" s="98"/>
      <c r="H42" s="88"/>
      <c r="I42" s="89"/>
      <c r="J42" s="92"/>
      <c r="K42" s="89"/>
      <c r="L42" s="106"/>
    </row>
    <row r="43" spans="1:13" ht="15" customHeight="1" x14ac:dyDescent="0.25">
      <c r="A43" s="98">
        <f t="shared" ref="A43" si="12">A41+1</f>
        <v>15</v>
      </c>
      <c r="B43" s="104" t="s">
        <v>9</v>
      </c>
      <c r="C43" s="89"/>
      <c r="D43" s="92">
        <v>735000000</v>
      </c>
      <c r="E43" s="111"/>
      <c r="F43" s="110">
        <v>731530710.95000005</v>
      </c>
      <c r="G43" s="98">
        <f t="shared" ref="G43" si="13">G41+1</f>
        <v>33</v>
      </c>
      <c r="H43" s="88" t="s">
        <v>29</v>
      </c>
      <c r="I43" s="89"/>
      <c r="J43" s="92">
        <v>420000000</v>
      </c>
      <c r="K43" s="89"/>
      <c r="L43" s="106">
        <v>419083583</v>
      </c>
    </row>
    <row r="44" spans="1:13" ht="15" customHeight="1" x14ac:dyDescent="0.25">
      <c r="A44" s="98"/>
      <c r="B44" s="104"/>
      <c r="C44" s="89"/>
      <c r="D44" s="92"/>
      <c r="E44" s="111"/>
      <c r="F44" s="110"/>
      <c r="G44" s="98"/>
      <c r="H44" s="88"/>
      <c r="I44" s="89"/>
      <c r="J44" s="92"/>
      <c r="K44" s="89"/>
      <c r="L44" s="106"/>
    </row>
    <row r="45" spans="1:13" ht="15" customHeight="1" x14ac:dyDescent="0.25">
      <c r="A45" s="98">
        <f t="shared" ref="A45" si="14">A43+1</f>
        <v>16</v>
      </c>
      <c r="B45" s="104" t="s">
        <v>7</v>
      </c>
      <c r="C45" s="89"/>
      <c r="D45" s="92">
        <v>500000000</v>
      </c>
      <c r="E45" s="111"/>
      <c r="F45" s="110">
        <v>397887992</v>
      </c>
      <c r="G45" s="98"/>
      <c r="H45" s="88"/>
      <c r="I45" s="88"/>
      <c r="J45" s="88"/>
      <c r="K45" s="88"/>
      <c r="L45" s="88"/>
    </row>
    <row r="46" spans="1:13" ht="15" customHeight="1" x14ac:dyDescent="0.25">
      <c r="A46" s="98"/>
      <c r="B46" s="104"/>
      <c r="C46" s="89"/>
      <c r="D46" s="92"/>
      <c r="E46" s="111"/>
      <c r="F46" s="110"/>
      <c r="G46" s="98"/>
      <c r="H46" s="88"/>
      <c r="I46" s="88"/>
      <c r="J46" s="88"/>
      <c r="K46" s="88"/>
      <c r="L46" s="88"/>
    </row>
    <row r="47" spans="1:13" ht="15" customHeight="1" x14ac:dyDescent="0.25">
      <c r="A47" s="98">
        <f t="shared" ref="A47:A49" si="15">A45+1</f>
        <v>17</v>
      </c>
      <c r="B47" s="104" t="s">
        <v>81</v>
      </c>
      <c r="C47" s="89"/>
      <c r="D47" s="92">
        <v>1312000000</v>
      </c>
      <c r="E47" s="111"/>
      <c r="F47" s="110">
        <v>1300600340.6800001</v>
      </c>
      <c r="G47" s="67"/>
      <c r="H47" s="88"/>
      <c r="I47" s="88"/>
      <c r="J47" s="88"/>
      <c r="K47" s="88"/>
      <c r="L47" s="88"/>
    </row>
    <row r="48" spans="1:13" ht="15" customHeight="1" x14ac:dyDescent="0.25">
      <c r="A48" s="98"/>
      <c r="B48" s="104"/>
      <c r="C48" s="89"/>
      <c r="D48" s="92"/>
      <c r="E48" s="111"/>
      <c r="F48" s="110"/>
      <c r="G48" s="67"/>
      <c r="H48" s="88"/>
      <c r="I48" s="88"/>
      <c r="J48" s="88"/>
      <c r="K48" s="88"/>
      <c r="L48" s="88"/>
    </row>
    <row r="49" spans="1:12" ht="15" customHeight="1" x14ac:dyDescent="0.25">
      <c r="A49" s="98">
        <f t="shared" si="15"/>
        <v>18</v>
      </c>
      <c r="B49" s="88" t="s">
        <v>110</v>
      </c>
      <c r="C49" s="88"/>
      <c r="D49" s="92">
        <v>800000000</v>
      </c>
      <c r="E49" s="88"/>
      <c r="F49" s="110">
        <v>800000000</v>
      </c>
      <c r="G49" s="67"/>
      <c r="H49" s="88"/>
      <c r="I49" s="88"/>
      <c r="J49" s="88"/>
      <c r="K49" s="88"/>
      <c r="L49" s="88"/>
    </row>
    <row r="50" spans="1:12" ht="15" customHeight="1" x14ac:dyDescent="0.25">
      <c r="A50" s="98"/>
      <c r="B50" s="88"/>
      <c r="C50" s="88"/>
      <c r="D50" s="92"/>
      <c r="E50" s="88"/>
      <c r="F50" s="110"/>
      <c r="G50" s="67"/>
      <c r="H50" s="88"/>
      <c r="I50" s="88"/>
      <c r="J50" s="88"/>
      <c r="K50" s="88"/>
      <c r="L50" s="88"/>
    </row>
    <row r="51" spans="1:12" ht="15" customHeight="1" x14ac:dyDescent="0.25">
      <c r="A51" s="81"/>
      <c r="B51" s="109" t="s">
        <v>51</v>
      </c>
      <c r="C51" s="109"/>
      <c r="D51" s="109"/>
      <c r="E51" s="108">
        <f>SUM(F15:F50)</f>
        <v>11310328544.014076</v>
      </c>
      <c r="F51" s="108"/>
      <c r="H51" s="109" t="s">
        <v>52</v>
      </c>
      <c r="I51" s="109"/>
      <c r="J51" s="109"/>
      <c r="K51" s="108">
        <f>SUM(L15:L52)-L29-L31-L33-L35-L37-L39-L41</f>
        <v>6882442565.1100006</v>
      </c>
      <c r="L51" s="108"/>
    </row>
    <row r="52" spans="1:12" ht="15" customHeight="1" x14ac:dyDescent="0.25">
      <c r="A52" s="81"/>
      <c r="B52" s="109"/>
      <c r="C52" s="109"/>
      <c r="D52" s="109"/>
      <c r="E52" s="108"/>
      <c r="F52" s="108"/>
      <c r="H52" s="109"/>
      <c r="I52" s="109"/>
      <c r="J52" s="109"/>
      <c r="K52" s="108"/>
      <c r="L52" s="108"/>
    </row>
    <row r="53" spans="1:12" ht="15" customHeight="1" x14ac:dyDescent="0.25">
      <c r="A53" s="10"/>
      <c r="B53" s="10"/>
      <c r="C53" s="10"/>
      <c r="D53" s="10"/>
      <c r="E53" s="10"/>
      <c r="F53" s="10"/>
      <c r="G53" s="10"/>
    </row>
    <row r="54" spans="1:12" ht="15" customHeight="1" x14ac:dyDescent="0.25">
      <c r="A54" s="80" t="s">
        <v>53</v>
      </c>
      <c r="B54" s="80"/>
      <c r="C54" s="80"/>
      <c r="D54" s="80"/>
      <c r="E54" s="80"/>
      <c r="F54" s="80"/>
      <c r="G54" s="80"/>
      <c r="H54" s="80"/>
      <c r="I54" s="80"/>
      <c r="J54" s="80"/>
      <c r="K54" s="107">
        <f>K51+E51</f>
        <v>18192771109.124077</v>
      </c>
      <c r="L54" s="107"/>
    </row>
    <row r="55" spans="1:12" ht="15" customHeight="1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107"/>
      <c r="L55" s="107"/>
    </row>
    <row r="56" spans="1:12" x14ac:dyDescent="0.25">
      <c r="A56" s="48" t="s">
        <v>102</v>
      </c>
    </row>
    <row r="57" spans="1:12" x14ac:dyDescent="0.25">
      <c r="A57" s="48" t="s">
        <v>103</v>
      </c>
    </row>
  </sheetData>
  <mergeCells count="220">
    <mergeCell ref="B51:D52"/>
    <mergeCell ref="H47:H48"/>
    <mergeCell ref="I47:I48"/>
    <mergeCell ref="J47:J48"/>
    <mergeCell ref="K47:K48"/>
    <mergeCell ref="L47:L48"/>
    <mergeCell ref="H49:H50"/>
    <mergeCell ref="I49:I50"/>
    <mergeCell ref="J49:J50"/>
    <mergeCell ref="K49:K50"/>
    <mergeCell ref="L49:L50"/>
    <mergeCell ref="B49:B50"/>
    <mergeCell ref="C49:C50"/>
    <mergeCell ref="D49:D50"/>
    <mergeCell ref="E49:E50"/>
    <mergeCell ref="F49:F50"/>
    <mergeCell ref="K51:L52"/>
    <mergeCell ref="A47:A48"/>
    <mergeCell ref="C45:C46"/>
    <mergeCell ref="D45:D46"/>
    <mergeCell ref="E45:E46"/>
    <mergeCell ref="F45:F46"/>
    <mergeCell ref="A49:A50"/>
    <mergeCell ref="B47:B48"/>
    <mergeCell ref="C47:C48"/>
    <mergeCell ref="D47:D48"/>
    <mergeCell ref="E47:E48"/>
    <mergeCell ref="F47:F48"/>
    <mergeCell ref="L37:L38"/>
    <mergeCell ref="H37:H38"/>
    <mergeCell ref="J27:J28"/>
    <mergeCell ref="K27:K28"/>
    <mergeCell ref="L27:L28"/>
    <mergeCell ref="I29:I30"/>
    <mergeCell ref="J29:J30"/>
    <mergeCell ref="K29:K30"/>
    <mergeCell ref="L29:L30"/>
    <mergeCell ref="H29:H30"/>
    <mergeCell ref="I33:I34"/>
    <mergeCell ref="J33:J34"/>
    <mergeCell ref="K33:K34"/>
    <mergeCell ref="L33:L34"/>
    <mergeCell ref="H33:H34"/>
    <mergeCell ref="J35:J36"/>
    <mergeCell ref="K35:K36"/>
    <mergeCell ref="L35:L36"/>
    <mergeCell ref="H35:H36"/>
    <mergeCell ref="I35:I36"/>
    <mergeCell ref="I37:I38"/>
    <mergeCell ref="J37:J38"/>
    <mergeCell ref="K37:K38"/>
    <mergeCell ref="H17:H18"/>
    <mergeCell ref="I17:I18"/>
    <mergeCell ref="J17:J18"/>
    <mergeCell ref="A43:A44"/>
    <mergeCell ref="A45:A46"/>
    <mergeCell ref="B41:B42"/>
    <mergeCell ref="B43:B44"/>
    <mergeCell ref="C41:C42"/>
    <mergeCell ref="C43:C44"/>
    <mergeCell ref="D41:D42"/>
    <mergeCell ref="D43:D44"/>
    <mergeCell ref="E41:E42"/>
    <mergeCell ref="E43:E44"/>
    <mergeCell ref="F41:F42"/>
    <mergeCell ref="F43:F44"/>
    <mergeCell ref="G37:G38"/>
    <mergeCell ref="G39:G40"/>
    <mergeCell ref="H39:H40"/>
    <mergeCell ref="H41:H42"/>
    <mergeCell ref="I39:I40"/>
    <mergeCell ref="I41:I42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I23:I24"/>
    <mergeCell ref="A21:A22"/>
    <mergeCell ref="B21:B22"/>
    <mergeCell ref="C21:C22"/>
    <mergeCell ref="D21:D22"/>
    <mergeCell ref="E21:E22"/>
    <mergeCell ref="G11:G14"/>
    <mergeCell ref="A15:A16"/>
    <mergeCell ref="B15:B16"/>
    <mergeCell ref="C15:C16"/>
    <mergeCell ref="D15:D16"/>
    <mergeCell ref="E15:E16"/>
    <mergeCell ref="F15:F16"/>
    <mergeCell ref="D19:D20"/>
    <mergeCell ref="E19:E20"/>
    <mergeCell ref="G17:G18"/>
    <mergeCell ref="K19:K20"/>
    <mergeCell ref="L19:L20"/>
    <mergeCell ref="J19:J20"/>
    <mergeCell ref="L15:L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7:L18"/>
    <mergeCell ref="K17:K18"/>
    <mergeCell ref="F19:F20"/>
    <mergeCell ref="G19:G20"/>
    <mergeCell ref="H19:H20"/>
    <mergeCell ref="I19:I20"/>
    <mergeCell ref="A19:A20"/>
    <mergeCell ref="B19:B20"/>
    <mergeCell ref="C19:C20"/>
    <mergeCell ref="J23:J24"/>
    <mergeCell ref="K23:K24"/>
    <mergeCell ref="L23:L24"/>
    <mergeCell ref="F23:F24"/>
    <mergeCell ref="G23:G24"/>
    <mergeCell ref="H23:H24"/>
    <mergeCell ref="J21:J22"/>
    <mergeCell ref="K21:K22"/>
    <mergeCell ref="L21:L22"/>
    <mergeCell ref="C27:C28"/>
    <mergeCell ref="D27:D28"/>
    <mergeCell ref="E27:E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F27:F28"/>
    <mergeCell ref="G27:G28"/>
    <mergeCell ref="H27:H28"/>
    <mergeCell ref="I27:I28"/>
    <mergeCell ref="J25:J26"/>
    <mergeCell ref="K25:K26"/>
    <mergeCell ref="L25:L26"/>
    <mergeCell ref="A31:A32"/>
    <mergeCell ref="B31:B32"/>
    <mergeCell ref="C31:C32"/>
    <mergeCell ref="D31:D32"/>
    <mergeCell ref="E31:E32"/>
    <mergeCell ref="F29:F30"/>
    <mergeCell ref="G29:G30"/>
    <mergeCell ref="H31:H32"/>
    <mergeCell ref="I31:I32"/>
    <mergeCell ref="A29:A30"/>
    <mergeCell ref="B29:B30"/>
    <mergeCell ref="C29:C30"/>
    <mergeCell ref="D29:D30"/>
    <mergeCell ref="E29:E30"/>
    <mergeCell ref="F31:F32"/>
    <mergeCell ref="G31:G32"/>
    <mergeCell ref="J31:J32"/>
    <mergeCell ref="K31:K32"/>
    <mergeCell ref="L31:L32"/>
    <mergeCell ref="A27:A28"/>
    <mergeCell ref="B27:B28"/>
    <mergeCell ref="A37:A38"/>
    <mergeCell ref="B37:B38"/>
    <mergeCell ref="C37:C38"/>
    <mergeCell ref="D37:D38"/>
    <mergeCell ref="E37:E38"/>
    <mergeCell ref="F33:F34"/>
    <mergeCell ref="G33:G34"/>
    <mergeCell ref="A33:A34"/>
    <mergeCell ref="B33:B34"/>
    <mergeCell ref="C33:C34"/>
    <mergeCell ref="D33:D34"/>
    <mergeCell ref="E33:E34"/>
    <mergeCell ref="F35:F36"/>
    <mergeCell ref="G35:G36"/>
    <mergeCell ref="A35:A36"/>
    <mergeCell ref="B35:B36"/>
    <mergeCell ref="C35:C36"/>
    <mergeCell ref="D35:D36"/>
    <mergeCell ref="E35:E36"/>
    <mergeCell ref="F37:F38"/>
    <mergeCell ref="A41:A42"/>
    <mergeCell ref="K41:K42"/>
    <mergeCell ref="L41:L42"/>
    <mergeCell ref="A39:A40"/>
    <mergeCell ref="B39:B40"/>
    <mergeCell ref="C39:C40"/>
    <mergeCell ref="D39:D40"/>
    <mergeCell ref="E39:E40"/>
    <mergeCell ref="H45:H46"/>
    <mergeCell ref="I45:I46"/>
    <mergeCell ref="J45:J46"/>
    <mergeCell ref="L45:L46"/>
    <mergeCell ref="K45:K46"/>
    <mergeCell ref="G45:G46"/>
    <mergeCell ref="G41:G42"/>
    <mergeCell ref="K39:K40"/>
    <mergeCell ref="L39:L40"/>
    <mergeCell ref="J39:J40"/>
    <mergeCell ref="J41:J42"/>
    <mergeCell ref="G43:G44"/>
    <mergeCell ref="B45:B46"/>
    <mergeCell ref="H43:H44"/>
    <mergeCell ref="J43:J44"/>
    <mergeCell ref="L43:L44"/>
    <mergeCell ref="I43:I44"/>
    <mergeCell ref="K43:K44"/>
    <mergeCell ref="K54:L55"/>
    <mergeCell ref="E51:F52"/>
    <mergeCell ref="H51:J52"/>
    <mergeCell ref="F39:F4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61"/>
  <sheetViews>
    <sheetView zoomScaleNormal="100" workbookViewId="0">
      <selection activeCell="I15" sqref="I15:I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5703125" customWidth="1"/>
    <col min="17" max="17" width="17.85546875" bestFit="1" customWidth="1"/>
    <col min="18" max="18" width="15.140625" bestFit="1" customWidth="1"/>
  </cols>
  <sheetData>
    <row r="11" spans="1:19" ht="30" x14ac:dyDescent="0.25">
      <c r="A11" s="1"/>
      <c r="B11" s="2" t="s">
        <v>1</v>
      </c>
      <c r="C11" s="2"/>
      <c r="D11" s="2" t="s">
        <v>0</v>
      </c>
      <c r="E11" s="2"/>
      <c r="F11" s="2" t="s">
        <v>106</v>
      </c>
      <c r="G11" s="2" t="s">
        <v>107</v>
      </c>
      <c r="H11" s="2" t="s">
        <v>108</v>
      </c>
      <c r="I11" s="2" t="s">
        <v>54</v>
      </c>
      <c r="J11" s="99"/>
      <c r="K11" s="2" t="s">
        <v>1</v>
      </c>
      <c r="L11" s="2" t="s">
        <v>0</v>
      </c>
      <c r="M11" s="2" t="s">
        <v>106</v>
      </c>
      <c r="N11" s="2" t="s">
        <v>107</v>
      </c>
      <c r="O11" s="2" t="s">
        <v>108</v>
      </c>
      <c r="P11" s="2" t="s">
        <v>54</v>
      </c>
      <c r="Q11" s="13"/>
      <c r="R11" s="13"/>
      <c r="S11" s="13"/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99"/>
      <c r="K12" s="3"/>
      <c r="L12" s="3"/>
      <c r="M12" s="3"/>
      <c r="N12" s="3"/>
      <c r="O12" s="3"/>
      <c r="P12" s="3"/>
      <c r="Q12" s="14"/>
      <c r="R12" s="14"/>
      <c r="S12" s="14"/>
    </row>
    <row r="13" spans="1:19" ht="18" x14ac:dyDescent="0.25">
      <c r="A13" s="6"/>
      <c r="B13" s="6"/>
      <c r="C13" s="6"/>
      <c r="D13" s="11"/>
      <c r="E13" s="6"/>
      <c r="F13" s="12"/>
      <c r="G13" s="12" t="s">
        <v>4</v>
      </c>
      <c r="H13" s="6"/>
      <c r="I13" s="6"/>
      <c r="J13" s="99"/>
      <c r="K13" s="6"/>
      <c r="L13" s="11"/>
      <c r="M13" s="12"/>
      <c r="N13" s="11" t="s">
        <v>5</v>
      </c>
      <c r="O13" s="6"/>
      <c r="P13" s="6"/>
      <c r="Q13" s="15"/>
      <c r="R13" s="15"/>
      <c r="S13" s="16"/>
    </row>
    <row r="14" spans="1:19" x14ac:dyDescent="0.25">
      <c r="A14" s="6"/>
      <c r="B14" s="9"/>
      <c r="C14" s="9"/>
      <c r="D14" s="9"/>
      <c r="E14" s="9"/>
      <c r="F14" s="9"/>
      <c r="G14" s="9"/>
      <c r="H14" s="22"/>
      <c r="I14" s="9"/>
      <c r="J14" s="100"/>
      <c r="K14" s="9"/>
      <c r="L14" s="9"/>
      <c r="M14" s="9"/>
      <c r="N14" s="9"/>
      <c r="O14" s="22"/>
      <c r="P14" s="9"/>
      <c r="Q14" s="15"/>
      <c r="R14" s="15"/>
      <c r="S14" s="15"/>
    </row>
    <row r="15" spans="1:19" ht="15.75" customHeight="1" x14ac:dyDescent="0.25">
      <c r="A15" s="98">
        <v>1</v>
      </c>
      <c r="B15" s="101" t="s">
        <v>6</v>
      </c>
      <c r="C15" s="94"/>
      <c r="D15" s="103">
        <v>665000000</v>
      </c>
      <c r="E15" s="94"/>
      <c r="F15" s="103">
        <v>422572204.49000001</v>
      </c>
      <c r="G15" s="117">
        <v>0</v>
      </c>
      <c r="H15" s="122">
        <f>'FORMATO 6 '!$H$15</f>
        <v>8006165.0300000003</v>
      </c>
      <c r="I15" s="112">
        <f>'FORMATO 2 '!F15:F16</f>
        <v>414566039.45999998</v>
      </c>
      <c r="J15" s="98">
        <f>A49+1</f>
        <v>19</v>
      </c>
      <c r="K15" s="101" t="s">
        <v>29</v>
      </c>
      <c r="L15" s="103">
        <v>389179937</v>
      </c>
      <c r="M15" s="112">
        <f>[1]SEPTIEMBRE!$G$64</f>
        <v>256646340.68000001</v>
      </c>
      <c r="N15" s="115">
        <v>0</v>
      </c>
      <c r="O15" s="115">
        <f>'FORMATO 6 '!$H$49</f>
        <v>4684326.9399999995</v>
      </c>
      <c r="P15" s="112">
        <f>'FORMATO 2 '!L15:L16</f>
        <v>251962013.74000001</v>
      </c>
      <c r="Q15" s="28"/>
    </row>
    <row r="16" spans="1:19" ht="15.75" customHeight="1" x14ac:dyDescent="0.25">
      <c r="A16" s="98"/>
      <c r="B16" s="102"/>
      <c r="C16" s="89"/>
      <c r="D16" s="92"/>
      <c r="E16" s="89"/>
      <c r="F16" s="92"/>
      <c r="G16" s="118"/>
      <c r="H16" s="123"/>
      <c r="I16" s="110"/>
      <c r="J16" s="98"/>
      <c r="K16" s="102"/>
      <c r="L16" s="92"/>
      <c r="M16" s="110"/>
      <c r="N16" s="114"/>
      <c r="O16" s="114"/>
      <c r="P16" s="110"/>
      <c r="Q16" s="28"/>
      <c r="R16" s="28"/>
    </row>
    <row r="17" spans="1:18" ht="15.75" customHeight="1" x14ac:dyDescent="0.25">
      <c r="A17" s="98">
        <f>A15+1</f>
        <v>2</v>
      </c>
      <c r="B17" s="88" t="s">
        <v>7</v>
      </c>
      <c r="C17" s="89"/>
      <c r="D17" s="92">
        <v>632300000</v>
      </c>
      <c r="E17" s="89"/>
      <c r="F17" s="92">
        <v>443119332.31999999</v>
      </c>
      <c r="G17" s="117">
        <v>0</v>
      </c>
      <c r="H17" s="116">
        <f>'FORMATO 6 '!$H$17</f>
        <v>5853591.7000000002</v>
      </c>
      <c r="I17" s="106">
        <f>'FORMATO 2 '!F17:F18</f>
        <v>437265740.62</v>
      </c>
      <c r="J17" s="98">
        <f>J15+1</f>
        <v>20</v>
      </c>
      <c r="K17" s="88" t="s">
        <v>29</v>
      </c>
      <c r="L17" s="92">
        <v>500000000</v>
      </c>
      <c r="M17" s="110">
        <f>[1]SEPTIEMBRE!$G$65</f>
        <v>209532124.94</v>
      </c>
      <c r="N17" s="114">
        <v>0</v>
      </c>
      <c r="O17" s="114">
        <f>'FORMATO 6 '!$H$51</f>
        <v>6224066.4000000004</v>
      </c>
      <c r="P17" s="106">
        <f>'FORMATO 2 '!L17:L18</f>
        <v>203308058.53999999</v>
      </c>
      <c r="Q17" s="25"/>
      <c r="R17" s="26"/>
    </row>
    <row r="18" spans="1:18" ht="15.75" customHeight="1" x14ac:dyDescent="0.25">
      <c r="A18" s="98"/>
      <c r="B18" s="88"/>
      <c r="C18" s="89"/>
      <c r="D18" s="92"/>
      <c r="E18" s="89"/>
      <c r="F18" s="92"/>
      <c r="G18" s="118"/>
      <c r="H18" s="116"/>
      <c r="I18" s="106"/>
      <c r="J18" s="98"/>
      <c r="K18" s="88"/>
      <c r="L18" s="92"/>
      <c r="M18" s="110"/>
      <c r="N18" s="114"/>
      <c r="O18" s="114"/>
      <c r="P18" s="106"/>
      <c r="Q18" s="26"/>
      <c r="R18" s="27"/>
    </row>
    <row r="19" spans="1:18" ht="15.75" customHeight="1" x14ac:dyDescent="0.25">
      <c r="A19" s="98">
        <f t="shared" ref="A19" si="0">A17+1</f>
        <v>3</v>
      </c>
      <c r="B19" s="88" t="s">
        <v>8</v>
      </c>
      <c r="C19" s="89"/>
      <c r="D19" s="92">
        <v>409057943.31999999</v>
      </c>
      <c r="E19" s="89"/>
      <c r="F19" s="92">
        <v>266035722.05000001</v>
      </c>
      <c r="G19" s="117">
        <v>0</v>
      </c>
      <c r="H19" s="116">
        <f>'FORMATO 6 '!$H$19</f>
        <v>4975909.95</v>
      </c>
      <c r="I19" s="106">
        <f>'FORMATO 2 '!F19:F20</f>
        <v>261059812.09</v>
      </c>
      <c r="J19" s="98">
        <f t="shared" ref="J19" si="1">J17+1</f>
        <v>21</v>
      </c>
      <c r="K19" s="88" t="s">
        <v>29</v>
      </c>
      <c r="L19" s="92">
        <v>1750000000</v>
      </c>
      <c r="M19" s="110">
        <f>[1]SEPTIEMBRE!$G$66</f>
        <v>863508952.0200001</v>
      </c>
      <c r="N19" s="114">
        <v>0</v>
      </c>
      <c r="O19" s="114">
        <f>'FORMATO 6 '!$H$53</f>
        <v>25397322.18</v>
      </c>
      <c r="P19" s="106">
        <f>'FORMATO 2 '!L19:L20</f>
        <v>838111629.84000003</v>
      </c>
      <c r="Q19" s="26"/>
      <c r="R19" s="27"/>
    </row>
    <row r="20" spans="1:18" ht="15.75" customHeight="1" x14ac:dyDescent="0.25">
      <c r="A20" s="98"/>
      <c r="B20" s="88"/>
      <c r="C20" s="89"/>
      <c r="D20" s="92"/>
      <c r="E20" s="89"/>
      <c r="F20" s="92"/>
      <c r="G20" s="118"/>
      <c r="H20" s="116"/>
      <c r="I20" s="106"/>
      <c r="J20" s="98"/>
      <c r="K20" s="88"/>
      <c r="L20" s="92"/>
      <c r="M20" s="110"/>
      <c r="N20" s="114"/>
      <c r="O20" s="114"/>
      <c r="P20" s="106"/>
      <c r="Q20" s="26"/>
      <c r="R20" s="27"/>
    </row>
    <row r="21" spans="1:18" ht="15.75" customHeight="1" x14ac:dyDescent="0.25">
      <c r="A21" s="98">
        <f t="shared" ref="A21" si="2">A19+1</f>
        <v>4</v>
      </c>
      <c r="B21" s="88" t="s">
        <v>7</v>
      </c>
      <c r="C21" s="89"/>
      <c r="D21" s="92">
        <v>374700000</v>
      </c>
      <c r="E21" s="89"/>
      <c r="F21" s="92">
        <v>251207995.69999999</v>
      </c>
      <c r="G21" s="117">
        <v>0</v>
      </c>
      <c r="H21" s="116">
        <f>'FORMATO 6 '!$H$21</f>
        <v>3318449.3599999994</v>
      </c>
      <c r="I21" s="106">
        <f>'FORMATO 2 '!F21:F22</f>
        <v>247889546.34</v>
      </c>
      <c r="J21" s="98">
        <f t="shared" ref="J21" si="3">J19+1</f>
        <v>22</v>
      </c>
      <c r="K21" s="88" t="s">
        <v>29</v>
      </c>
      <c r="L21" s="92">
        <v>1920000000</v>
      </c>
      <c r="M21" s="110">
        <f>[1]SEPTIEMBRE!$G$67</f>
        <v>1134876963.1700001</v>
      </c>
      <c r="N21" s="114">
        <v>0</v>
      </c>
      <c r="O21" s="114">
        <f>'FORMATO 6 '!$H$55</f>
        <v>33446001.509999998</v>
      </c>
      <c r="P21" s="106">
        <f>'FORMATO 2 '!L21:L22</f>
        <v>1101430961.6599998</v>
      </c>
      <c r="Q21" s="26"/>
    </row>
    <row r="22" spans="1:18" ht="15.75" customHeight="1" x14ac:dyDescent="0.25">
      <c r="A22" s="98"/>
      <c r="B22" s="88"/>
      <c r="C22" s="89"/>
      <c r="D22" s="92"/>
      <c r="E22" s="89"/>
      <c r="F22" s="92"/>
      <c r="G22" s="118"/>
      <c r="H22" s="116"/>
      <c r="I22" s="106"/>
      <c r="J22" s="98"/>
      <c r="K22" s="88"/>
      <c r="L22" s="92"/>
      <c r="M22" s="110"/>
      <c r="N22" s="114"/>
      <c r="O22" s="114"/>
      <c r="P22" s="106"/>
      <c r="Q22" s="26"/>
      <c r="R22" s="27"/>
    </row>
    <row r="23" spans="1:18" ht="15.75" customHeight="1" x14ac:dyDescent="0.25">
      <c r="A23" s="98">
        <f t="shared" ref="A23" si="4">A21+1</f>
        <v>5</v>
      </c>
      <c r="B23" s="88" t="s">
        <v>7</v>
      </c>
      <c r="C23" s="89"/>
      <c r="D23" s="92">
        <v>153170629</v>
      </c>
      <c r="E23" s="89"/>
      <c r="F23" s="92">
        <v>138368783.52000001</v>
      </c>
      <c r="G23" s="117">
        <v>0</v>
      </c>
      <c r="H23" s="116">
        <f>'FORMATO 6 '!$H$23</f>
        <v>405164.22</v>
      </c>
      <c r="I23" s="106">
        <f>'FORMATO 2 '!F23:F24</f>
        <v>137963619.30000001</v>
      </c>
      <c r="J23" s="98">
        <f t="shared" ref="J23" si="5">J21+1</f>
        <v>23</v>
      </c>
      <c r="K23" s="88" t="s">
        <v>29</v>
      </c>
      <c r="L23" s="92">
        <v>1444885373.0799999</v>
      </c>
      <c r="M23" s="110">
        <f>[1]SEPTIEMBRE!$G$68</f>
        <v>1357485322.01</v>
      </c>
      <c r="N23" s="114">
        <v>0</v>
      </c>
      <c r="O23" s="114">
        <f>'FORMATO 6 '!$H$57</f>
        <v>5446902.9000000004</v>
      </c>
      <c r="P23" s="106">
        <f>'FORMATO 2 '!L23:L24</f>
        <v>1352038419.1099999</v>
      </c>
    </row>
    <row r="24" spans="1:18" ht="15.75" customHeight="1" x14ac:dyDescent="0.25">
      <c r="A24" s="98"/>
      <c r="B24" s="88"/>
      <c r="C24" s="89"/>
      <c r="D24" s="92"/>
      <c r="E24" s="89"/>
      <c r="F24" s="92"/>
      <c r="G24" s="118"/>
      <c r="H24" s="116"/>
      <c r="I24" s="106"/>
      <c r="J24" s="98"/>
      <c r="K24" s="88"/>
      <c r="L24" s="92"/>
      <c r="M24" s="110"/>
      <c r="N24" s="114"/>
      <c r="O24" s="114"/>
      <c r="P24" s="106"/>
      <c r="Q24" s="26"/>
      <c r="R24" s="27"/>
    </row>
    <row r="25" spans="1:18" ht="15.75" customHeight="1" x14ac:dyDescent="0.25">
      <c r="A25" s="98">
        <f t="shared" ref="A25" si="6">A23+1</f>
        <v>6</v>
      </c>
      <c r="B25" s="88" t="s">
        <v>9</v>
      </c>
      <c r="C25" s="89"/>
      <c r="D25" s="92">
        <v>2191682494.4400001</v>
      </c>
      <c r="E25" s="89"/>
      <c r="F25" s="92">
        <v>2095693322.3099999</v>
      </c>
      <c r="G25" s="117">
        <v>0</v>
      </c>
      <c r="H25" s="116">
        <f>'FORMATO 6 '!$H$25</f>
        <v>8294323.5499999998</v>
      </c>
      <c r="I25" s="106">
        <f>'FORMATO 2 '!F25:F26</f>
        <v>2087398998.77</v>
      </c>
      <c r="J25" s="98">
        <f t="shared" ref="J25" si="7">J23+1</f>
        <v>24</v>
      </c>
      <c r="K25" s="88" t="s">
        <v>29</v>
      </c>
      <c r="L25" s="92">
        <v>1928217853.28</v>
      </c>
      <c r="M25" s="110">
        <f>[1]SEPTIEMBRE!$G$69</f>
        <v>1862447835.53</v>
      </c>
      <c r="N25" s="114">
        <v>0</v>
      </c>
      <c r="O25" s="114">
        <f>'FORMATO 6 '!$H$59</f>
        <v>5773643.0999999996</v>
      </c>
      <c r="P25" s="106">
        <f>'FORMATO 2 '!L25:L26</f>
        <v>1856674192.4300001</v>
      </c>
    </row>
    <row r="26" spans="1:18" ht="15.75" customHeight="1" x14ac:dyDescent="0.25">
      <c r="A26" s="98"/>
      <c r="B26" s="88"/>
      <c r="C26" s="89"/>
      <c r="D26" s="92"/>
      <c r="E26" s="89"/>
      <c r="F26" s="92"/>
      <c r="G26" s="118"/>
      <c r="H26" s="116"/>
      <c r="I26" s="106"/>
      <c r="J26" s="98"/>
      <c r="K26" s="88"/>
      <c r="L26" s="92"/>
      <c r="M26" s="110"/>
      <c r="N26" s="114"/>
      <c r="O26" s="114"/>
      <c r="P26" s="106"/>
    </row>
    <row r="27" spans="1:18" ht="15.75" customHeight="1" x14ac:dyDescent="0.25">
      <c r="A27" s="98">
        <f t="shared" ref="A27" si="8">A25+1</f>
        <v>7</v>
      </c>
      <c r="B27" s="88" t="s">
        <v>7</v>
      </c>
      <c r="C27" s="89"/>
      <c r="D27" s="92">
        <v>249553564</v>
      </c>
      <c r="E27" s="89"/>
      <c r="F27" s="92">
        <v>212441958.47999999</v>
      </c>
      <c r="G27" s="117">
        <v>0</v>
      </c>
      <c r="H27" s="116">
        <f>'FORMATO 6 '!$H$27</f>
        <v>622061.46</v>
      </c>
      <c r="I27" s="106">
        <f>'FORMATO 2 '!F27:F28</f>
        <v>211819897.02000001</v>
      </c>
      <c r="J27" s="98">
        <f t="shared" ref="J27" si="9">J25+1</f>
        <v>25</v>
      </c>
      <c r="K27" s="88" t="s">
        <v>29</v>
      </c>
      <c r="L27" s="92">
        <v>1000000000</v>
      </c>
      <c r="M27" s="110">
        <f>[1]SEPTIEMBRE!$G$70</f>
        <v>872295064.85000002</v>
      </c>
      <c r="N27" s="106">
        <v>0</v>
      </c>
      <c r="O27" s="114">
        <f>'FORMATO 6 '!$H$61</f>
        <v>12461358.060000001</v>
      </c>
      <c r="P27" s="106">
        <f>'FORMATO 2 '!L27:L28</f>
        <v>859833706.78999996</v>
      </c>
    </row>
    <row r="28" spans="1:18" ht="15.75" customHeight="1" x14ac:dyDescent="0.25">
      <c r="A28" s="98"/>
      <c r="B28" s="88"/>
      <c r="C28" s="89"/>
      <c r="D28" s="92"/>
      <c r="E28" s="89"/>
      <c r="F28" s="92"/>
      <c r="G28" s="118"/>
      <c r="H28" s="116"/>
      <c r="I28" s="106"/>
      <c r="J28" s="98"/>
      <c r="K28" s="88"/>
      <c r="L28" s="92"/>
      <c r="M28" s="110"/>
      <c r="N28" s="106"/>
      <c r="O28" s="114"/>
      <c r="P28" s="106"/>
    </row>
    <row r="29" spans="1:18" ht="15.75" customHeight="1" x14ac:dyDescent="0.25">
      <c r="A29" s="98">
        <f t="shared" ref="A29" si="10">A27+1</f>
        <v>8</v>
      </c>
      <c r="B29" s="88" t="s">
        <v>9</v>
      </c>
      <c r="C29" s="89"/>
      <c r="D29" s="105">
        <v>490326868.06999999</v>
      </c>
      <c r="E29" s="89"/>
      <c r="F29" s="92">
        <v>468981951.85000002</v>
      </c>
      <c r="G29" s="117">
        <v>0</v>
      </c>
      <c r="H29" s="116">
        <f>'FORMATO 6 '!$H$29</f>
        <v>1856134.1999999997</v>
      </c>
      <c r="I29" s="106">
        <f>'FORMATO 2 '!F29:F30</f>
        <v>467125817.64999998</v>
      </c>
      <c r="J29" s="98">
        <f t="shared" ref="J29" si="11">J27+1</f>
        <v>26</v>
      </c>
      <c r="K29" s="88" t="s">
        <v>109</v>
      </c>
      <c r="L29" s="92">
        <v>1000000000</v>
      </c>
      <c r="M29" s="110">
        <v>995600150</v>
      </c>
      <c r="N29" s="106">
        <v>0</v>
      </c>
      <c r="O29" s="114">
        <f>'FORMATO 6 '!$H$63</f>
        <v>0</v>
      </c>
      <c r="P29" s="106">
        <f>'FORMATO 2 '!L29:L30</f>
        <v>995600150</v>
      </c>
    </row>
    <row r="30" spans="1:18" ht="15.75" customHeight="1" x14ac:dyDescent="0.25">
      <c r="A30" s="98"/>
      <c r="B30" s="88"/>
      <c r="C30" s="89"/>
      <c r="D30" s="105"/>
      <c r="E30" s="89"/>
      <c r="F30" s="92"/>
      <c r="G30" s="118"/>
      <c r="H30" s="116"/>
      <c r="I30" s="106"/>
      <c r="J30" s="98"/>
      <c r="K30" s="88"/>
      <c r="L30" s="92"/>
      <c r="M30" s="110"/>
      <c r="N30" s="106"/>
      <c r="O30" s="114"/>
      <c r="P30" s="106"/>
    </row>
    <row r="31" spans="1:18" ht="15" customHeight="1" x14ac:dyDescent="0.25">
      <c r="A31" s="98">
        <f t="shared" ref="A31" si="12">A29+1</f>
        <v>9</v>
      </c>
      <c r="B31" s="104" t="s">
        <v>7</v>
      </c>
      <c r="C31" s="89"/>
      <c r="D31" s="90">
        <v>949001040.55999994</v>
      </c>
      <c r="E31" s="89"/>
      <c r="F31" s="92">
        <v>863607196.85000002</v>
      </c>
      <c r="G31" s="117">
        <v>0</v>
      </c>
      <c r="H31" s="116">
        <f>'FORMATO 6 '!$H$31</f>
        <v>2528769.63</v>
      </c>
      <c r="I31" s="106">
        <f>'FORMATO 2 '!F31:F32</f>
        <v>861078427.22000003</v>
      </c>
      <c r="J31" s="98">
        <f t="shared" ref="J31" si="13">J29+1</f>
        <v>27</v>
      </c>
      <c r="K31" s="88" t="s">
        <v>109</v>
      </c>
      <c r="L31" s="105">
        <v>300000000</v>
      </c>
      <c r="M31" s="105">
        <v>300000000</v>
      </c>
      <c r="N31" s="106">
        <v>0</v>
      </c>
      <c r="O31" s="114">
        <f>'FORMATO 6 '!$H$65</f>
        <v>0</v>
      </c>
      <c r="P31" s="106">
        <f>'FORMATO 2 '!L31:L32</f>
        <v>300000000</v>
      </c>
    </row>
    <row r="32" spans="1:18" ht="15" customHeight="1" x14ac:dyDescent="0.25">
      <c r="A32" s="98"/>
      <c r="B32" s="104"/>
      <c r="C32" s="89"/>
      <c r="D32" s="90"/>
      <c r="E32" s="89"/>
      <c r="F32" s="92"/>
      <c r="G32" s="118"/>
      <c r="H32" s="116"/>
      <c r="I32" s="106"/>
      <c r="J32" s="98"/>
      <c r="K32" s="88"/>
      <c r="L32" s="105"/>
      <c r="M32" s="105"/>
      <c r="N32" s="106"/>
      <c r="O32" s="114"/>
      <c r="P32" s="106"/>
    </row>
    <row r="33" spans="1:16" ht="15.75" customHeight="1" x14ac:dyDescent="0.25">
      <c r="A33" s="98">
        <f t="shared" ref="A33" si="14">A31+1</f>
        <v>10</v>
      </c>
      <c r="B33" s="104" t="s">
        <v>10</v>
      </c>
      <c r="C33" s="89"/>
      <c r="D33" s="92">
        <v>100000000</v>
      </c>
      <c r="E33" s="89"/>
      <c r="F33" s="92">
        <v>25000000.735926099</v>
      </c>
      <c r="G33" s="117">
        <v>0</v>
      </c>
      <c r="H33" s="116">
        <f>'FORMATO 6 '!$H$33</f>
        <v>2777777.7600000002</v>
      </c>
      <c r="I33" s="106">
        <f>'FORMATO 2 '!F33:F34</f>
        <v>22222222.984074198</v>
      </c>
      <c r="J33" s="98">
        <f t="shared" ref="J33" si="15">J31+1</f>
        <v>28</v>
      </c>
      <c r="K33" s="88" t="s">
        <v>109</v>
      </c>
      <c r="L33" s="90">
        <v>299888355</v>
      </c>
      <c r="M33" s="110">
        <v>299888355</v>
      </c>
      <c r="N33" s="106">
        <v>0</v>
      </c>
      <c r="O33" s="114">
        <f>'FORMATO 6 '!$H$67</f>
        <v>0</v>
      </c>
      <c r="P33" s="106">
        <f>'FORMATO 2 '!L33:L34</f>
        <v>299888355</v>
      </c>
    </row>
    <row r="34" spans="1:16" ht="15.75" customHeight="1" x14ac:dyDescent="0.25">
      <c r="A34" s="98"/>
      <c r="B34" s="104"/>
      <c r="C34" s="89"/>
      <c r="D34" s="92"/>
      <c r="E34" s="89"/>
      <c r="F34" s="92"/>
      <c r="G34" s="118"/>
      <c r="H34" s="116"/>
      <c r="I34" s="106"/>
      <c r="J34" s="98"/>
      <c r="K34" s="88"/>
      <c r="L34" s="90"/>
      <c r="M34" s="110"/>
      <c r="N34" s="106"/>
      <c r="O34" s="114"/>
      <c r="P34" s="106"/>
    </row>
    <row r="35" spans="1:16" ht="15" customHeight="1" x14ac:dyDescent="0.25">
      <c r="A35" s="98">
        <f t="shared" ref="A35" si="16">A33+1</f>
        <v>11</v>
      </c>
      <c r="B35" s="104" t="s">
        <v>11</v>
      </c>
      <c r="C35" s="89"/>
      <c r="D35" s="92">
        <v>500000000</v>
      </c>
      <c r="E35" s="89"/>
      <c r="F35" s="92">
        <v>468766399.05000001</v>
      </c>
      <c r="G35" s="117">
        <v>0</v>
      </c>
      <c r="H35" s="116">
        <f>'FORMATO 6 '!$H$35</f>
        <v>1372617.37</v>
      </c>
      <c r="I35" s="106">
        <f>'FORMATO 2 '!F35:F36</f>
        <v>467393781.68000001</v>
      </c>
      <c r="J35" s="98">
        <f t="shared" ref="J35:J43" si="17">J33+1</f>
        <v>29</v>
      </c>
      <c r="K35" s="88" t="s">
        <v>109</v>
      </c>
      <c r="L35" s="92">
        <v>223786059</v>
      </c>
      <c r="M35" s="110">
        <v>211994864</v>
      </c>
      <c r="N35" s="106">
        <v>0</v>
      </c>
      <c r="O35" s="114">
        <f>'FORMATO 6 '!$H$69</f>
        <v>0</v>
      </c>
      <c r="P35" s="106">
        <f>'FORMATO 2 '!L35:L36</f>
        <v>211994864</v>
      </c>
    </row>
    <row r="36" spans="1:16" ht="15" customHeight="1" x14ac:dyDescent="0.25">
      <c r="A36" s="98"/>
      <c r="B36" s="104"/>
      <c r="C36" s="89"/>
      <c r="D36" s="92"/>
      <c r="E36" s="89"/>
      <c r="F36" s="92"/>
      <c r="G36" s="118"/>
      <c r="H36" s="116"/>
      <c r="I36" s="106"/>
      <c r="J36" s="98"/>
      <c r="K36" s="88"/>
      <c r="L36" s="92"/>
      <c r="M36" s="110"/>
      <c r="N36" s="106"/>
      <c r="O36" s="114"/>
      <c r="P36" s="106"/>
    </row>
    <row r="37" spans="1:16" ht="15" customHeight="1" x14ac:dyDescent="0.25">
      <c r="A37" s="98">
        <f t="shared" ref="A37" si="18">A35+1</f>
        <v>12</v>
      </c>
      <c r="B37" s="104" t="s">
        <v>7</v>
      </c>
      <c r="C37" s="89"/>
      <c r="D37" s="92">
        <v>1400000000</v>
      </c>
      <c r="E37" s="89"/>
      <c r="F37" s="92">
        <v>1350631799.1300001</v>
      </c>
      <c r="G37" s="117">
        <v>0</v>
      </c>
      <c r="H37" s="116">
        <f>'FORMATO 6 '!$H$37</f>
        <v>3954849.6799999997</v>
      </c>
      <c r="I37" s="106">
        <f>'FORMATO 2 '!F37:F38</f>
        <v>1346676949.4499998</v>
      </c>
      <c r="J37" s="98">
        <f t="shared" si="17"/>
        <v>30</v>
      </c>
      <c r="K37" s="88" t="s">
        <v>109</v>
      </c>
      <c r="L37" s="92">
        <v>500379494</v>
      </c>
      <c r="M37" s="92">
        <v>500379494</v>
      </c>
      <c r="N37" s="106">
        <v>0</v>
      </c>
      <c r="O37" s="114">
        <f>'FORMATO 6 '!$H$71</f>
        <v>0</v>
      </c>
      <c r="P37" s="106">
        <f>'FORMATO 2 '!L37:L38</f>
        <v>500379494</v>
      </c>
    </row>
    <row r="38" spans="1:16" ht="15" customHeight="1" x14ac:dyDescent="0.25">
      <c r="A38" s="98"/>
      <c r="B38" s="104"/>
      <c r="C38" s="89"/>
      <c r="D38" s="92"/>
      <c r="E38" s="89"/>
      <c r="F38" s="92"/>
      <c r="G38" s="118"/>
      <c r="H38" s="116"/>
      <c r="I38" s="106"/>
      <c r="J38" s="98"/>
      <c r="K38" s="88"/>
      <c r="L38" s="92"/>
      <c r="M38" s="92"/>
      <c r="N38" s="106"/>
      <c r="O38" s="114"/>
      <c r="P38" s="106"/>
    </row>
    <row r="39" spans="1:16" ht="15" customHeight="1" x14ac:dyDescent="0.25">
      <c r="A39" s="98">
        <f t="shared" ref="A39" si="19">A37+1</f>
        <v>13</v>
      </c>
      <c r="B39" s="104" t="s">
        <v>7</v>
      </c>
      <c r="C39" s="89"/>
      <c r="D39" s="92">
        <v>610000000</v>
      </c>
      <c r="E39" s="89"/>
      <c r="F39" s="92">
        <v>604434847.75</v>
      </c>
      <c r="G39" s="117">
        <v>0</v>
      </c>
      <c r="H39" s="116">
        <f>'FORMATO 6 '!$H$39</f>
        <v>1771385.15</v>
      </c>
      <c r="I39" s="106">
        <f>'FORMATO 2 '!F39:F40</f>
        <v>602663462.60000002</v>
      </c>
      <c r="J39" s="98">
        <f t="shared" si="17"/>
        <v>31</v>
      </c>
      <c r="K39" s="88" t="s">
        <v>109</v>
      </c>
      <c r="L39" s="92">
        <v>86788886</v>
      </c>
      <c r="M39" s="92">
        <v>86788886</v>
      </c>
      <c r="N39" s="106">
        <v>0</v>
      </c>
      <c r="O39" s="114">
        <f>'FORMATO 6 '!$H$73</f>
        <v>0</v>
      </c>
      <c r="P39" s="106">
        <f>'FORMATO 2 '!L39:L40</f>
        <v>86788886</v>
      </c>
    </row>
    <row r="40" spans="1:16" ht="15" customHeight="1" x14ac:dyDescent="0.25">
      <c r="A40" s="98"/>
      <c r="B40" s="104"/>
      <c r="C40" s="89"/>
      <c r="D40" s="92"/>
      <c r="E40" s="89"/>
      <c r="F40" s="92"/>
      <c r="G40" s="118"/>
      <c r="H40" s="116"/>
      <c r="I40" s="106"/>
      <c r="J40" s="98"/>
      <c r="K40" s="88"/>
      <c r="L40" s="92"/>
      <c r="M40" s="92"/>
      <c r="N40" s="106"/>
      <c r="O40" s="114"/>
      <c r="P40" s="106"/>
    </row>
    <row r="41" spans="1:16" ht="15" customHeight="1" x14ac:dyDescent="0.25">
      <c r="A41" s="98">
        <f t="shared" ref="A41:A49" si="20">A39+1</f>
        <v>14</v>
      </c>
      <c r="B41" s="104" t="s">
        <v>81</v>
      </c>
      <c r="C41" s="89"/>
      <c r="D41" s="92">
        <v>535000000</v>
      </c>
      <c r="E41" s="89"/>
      <c r="F41" s="92">
        <v>522615740.75</v>
      </c>
      <c r="G41" s="117">
        <v>0</v>
      </c>
      <c r="H41" s="116">
        <f>'FORMATO 6 '!$H$41</f>
        <v>7430555.5500000007</v>
      </c>
      <c r="I41" s="106">
        <f>'FORMATO 2 '!F41:F42</f>
        <v>515185185.19999999</v>
      </c>
      <c r="J41" s="98">
        <f t="shared" si="17"/>
        <v>32</v>
      </c>
      <c r="K41" s="88" t="s">
        <v>109</v>
      </c>
      <c r="L41" s="92">
        <v>56998668</v>
      </c>
      <c r="M41" s="106">
        <v>56000000</v>
      </c>
      <c r="N41" s="106">
        <v>0</v>
      </c>
      <c r="O41" s="114">
        <f>'FORMATO 6 '!$H$75</f>
        <v>0</v>
      </c>
      <c r="P41" s="106">
        <f>'FORMATO 2 '!L41:L42</f>
        <v>56000000</v>
      </c>
    </row>
    <row r="42" spans="1:16" ht="15" customHeight="1" x14ac:dyDescent="0.25">
      <c r="A42" s="98"/>
      <c r="B42" s="104"/>
      <c r="C42" s="89"/>
      <c r="D42" s="92"/>
      <c r="E42" s="89"/>
      <c r="F42" s="92"/>
      <c r="G42" s="118"/>
      <c r="H42" s="116"/>
      <c r="I42" s="106"/>
      <c r="J42" s="98"/>
      <c r="K42" s="88"/>
      <c r="L42" s="92"/>
      <c r="M42" s="106"/>
      <c r="N42" s="106"/>
      <c r="O42" s="114"/>
      <c r="P42" s="106"/>
    </row>
    <row r="43" spans="1:16" ht="15" customHeight="1" x14ac:dyDescent="0.25">
      <c r="A43" s="98">
        <f t="shared" si="20"/>
        <v>15</v>
      </c>
      <c r="B43" s="104" t="s">
        <v>9</v>
      </c>
      <c r="C43" s="89"/>
      <c r="D43" s="92">
        <v>735000000</v>
      </c>
      <c r="E43" s="89"/>
      <c r="F43" s="92">
        <v>733601413.63999999</v>
      </c>
      <c r="G43" s="117">
        <v>0</v>
      </c>
      <c r="H43" s="116">
        <f>'FORMATO 6 '!$H$43</f>
        <v>2070702.69</v>
      </c>
      <c r="I43" s="106">
        <f>'FORMATO 2 '!F43:F44</f>
        <v>731530710.95000005</v>
      </c>
      <c r="J43" s="98">
        <f t="shared" si="17"/>
        <v>33</v>
      </c>
      <c r="K43" s="88" t="s">
        <v>29</v>
      </c>
      <c r="L43" s="106">
        <v>420000000</v>
      </c>
      <c r="M43" s="106">
        <f>[1]SEPTIEMBRE!$G$71</f>
        <v>419562426</v>
      </c>
      <c r="N43" s="106">
        <v>0</v>
      </c>
      <c r="O43" s="114">
        <f>'FORMATO 6 '!$H$77</f>
        <v>478843</v>
      </c>
      <c r="P43" s="106">
        <f>'FORMATO 2 '!L43:L44</f>
        <v>419083583</v>
      </c>
    </row>
    <row r="44" spans="1:16" ht="15" customHeight="1" x14ac:dyDescent="0.25">
      <c r="A44" s="98"/>
      <c r="B44" s="104"/>
      <c r="C44" s="89"/>
      <c r="D44" s="92"/>
      <c r="E44" s="89"/>
      <c r="F44" s="92"/>
      <c r="G44" s="118"/>
      <c r="H44" s="116"/>
      <c r="I44" s="106"/>
      <c r="J44" s="98"/>
      <c r="K44" s="88"/>
      <c r="L44" s="106"/>
      <c r="M44" s="106"/>
      <c r="N44" s="106"/>
      <c r="O44" s="114"/>
      <c r="P44" s="106"/>
    </row>
    <row r="45" spans="1:16" ht="15" customHeight="1" x14ac:dyDescent="0.25">
      <c r="A45" s="98">
        <f t="shared" si="20"/>
        <v>16</v>
      </c>
      <c r="B45" s="104" t="s">
        <v>101</v>
      </c>
      <c r="C45" s="89"/>
      <c r="D45" s="92">
        <v>500000000</v>
      </c>
      <c r="E45" s="89"/>
      <c r="F45" s="92">
        <v>398017569</v>
      </c>
      <c r="G45" s="117">
        <v>0</v>
      </c>
      <c r="H45" s="116">
        <f>'FORMATO 6 '!H45:H46</f>
        <v>129577</v>
      </c>
      <c r="I45" s="106">
        <f>'FORMATO 2 '!F45:F46</f>
        <v>397887992</v>
      </c>
      <c r="J45" s="21"/>
      <c r="M45" s="27"/>
      <c r="N45" s="27"/>
      <c r="O45" s="27"/>
      <c r="P45" s="27"/>
    </row>
    <row r="46" spans="1:16" ht="15" customHeight="1" x14ac:dyDescent="0.25">
      <c r="A46" s="98"/>
      <c r="B46" s="104"/>
      <c r="C46" s="89"/>
      <c r="D46" s="92"/>
      <c r="E46" s="89"/>
      <c r="F46" s="92"/>
      <c r="G46" s="118"/>
      <c r="H46" s="116"/>
      <c r="I46" s="106"/>
      <c r="J46" s="21"/>
    </row>
    <row r="47" spans="1:16" ht="15" customHeight="1" x14ac:dyDescent="0.25">
      <c r="A47" s="98">
        <f t="shared" si="20"/>
        <v>17</v>
      </c>
      <c r="B47" s="104" t="s">
        <v>81</v>
      </c>
      <c r="C47" s="89"/>
      <c r="D47" s="92">
        <v>1312000000</v>
      </c>
      <c r="E47" s="89"/>
      <c r="F47" s="92">
        <v>1304644777.8800001</v>
      </c>
      <c r="G47" s="117">
        <v>0</v>
      </c>
      <c r="H47" s="116">
        <f>'FORMATO 6 '!H47:H48</f>
        <v>4044437.2</v>
      </c>
      <c r="I47" s="106">
        <f>'FORMATO 2 '!F47:F48</f>
        <v>1300600340.6800001</v>
      </c>
      <c r="J47" s="68"/>
    </row>
    <row r="48" spans="1:16" ht="15" customHeight="1" x14ac:dyDescent="0.25">
      <c r="A48" s="98"/>
      <c r="B48" s="104"/>
      <c r="C48" s="89"/>
      <c r="D48" s="92"/>
      <c r="E48" s="89"/>
      <c r="F48" s="92"/>
      <c r="G48" s="118"/>
      <c r="H48" s="116"/>
      <c r="I48" s="106"/>
      <c r="J48" s="68"/>
    </row>
    <row r="49" spans="1:16" ht="15" customHeight="1" x14ac:dyDescent="0.25">
      <c r="A49" s="98">
        <f t="shared" si="20"/>
        <v>18</v>
      </c>
      <c r="B49" s="104" t="s">
        <v>110</v>
      </c>
      <c r="C49" s="89"/>
      <c r="D49" s="92">
        <v>800000000</v>
      </c>
      <c r="E49" s="89"/>
      <c r="F49" s="92">
        <v>0</v>
      </c>
      <c r="G49" s="117">
        <v>800000000</v>
      </c>
      <c r="H49" s="116">
        <v>0</v>
      </c>
      <c r="I49" s="106">
        <v>800000000</v>
      </c>
      <c r="J49" s="68"/>
    </row>
    <row r="50" spans="1:16" ht="15" customHeight="1" x14ac:dyDescent="0.25">
      <c r="A50" s="98"/>
      <c r="B50" s="104"/>
      <c r="C50" s="89"/>
      <c r="D50" s="92"/>
      <c r="E50" s="89"/>
      <c r="F50" s="92"/>
      <c r="G50" s="118"/>
      <c r="H50" s="116"/>
      <c r="I50" s="106"/>
      <c r="J50" s="68"/>
    </row>
    <row r="51" spans="1:16" ht="15" customHeight="1" x14ac:dyDescent="0.25">
      <c r="H51" s="27"/>
      <c r="J51" s="89"/>
    </row>
    <row r="52" spans="1:16" ht="15" customHeight="1" x14ac:dyDescent="0.25">
      <c r="A52" s="81" t="s">
        <v>51</v>
      </c>
      <c r="B52" s="81"/>
      <c r="C52" s="81"/>
      <c r="D52" s="81"/>
      <c r="E52" s="119">
        <f>SUM(I15:I50)</f>
        <v>11310328544.014076</v>
      </c>
      <c r="F52" s="119"/>
      <c r="G52" s="119"/>
      <c r="H52" s="119"/>
      <c r="I52" s="119"/>
      <c r="J52" s="89"/>
      <c r="K52" s="120" t="s">
        <v>52</v>
      </c>
      <c r="L52" s="120"/>
      <c r="M52" s="108">
        <f>SUM(P15:P51)-P29-P31-P33-P35-P37-P39-P41</f>
        <v>6882442565.1100006</v>
      </c>
      <c r="N52" s="108"/>
      <c r="O52" s="108"/>
      <c r="P52" s="108"/>
    </row>
    <row r="53" spans="1:16" ht="15" customHeight="1" x14ac:dyDescent="0.25">
      <c r="A53" s="81"/>
      <c r="B53" s="81"/>
      <c r="C53" s="81"/>
      <c r="D53" s="81"/>
      <c r="E53" s="119"/>
      <c r="F53" s="119"/>
      <c r="G53" s="119"/>
      <c r="H53" s="119"/>
      <c r="I53" s="119"/>
      <c r="J53" s="89"/>
      <c r="K53" s="120"/>
      <c r="L53" s="120"/>
      <c r="M53" s="108"/>
      <c r="N53" s="108"/>
      <c r="O53" s="108"/>
      <c r="P53" s="108"/>
    </row>
    <row r="54" spans="1:16" ht="1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89"/>
    </row>
    <row r="55" spans="1:16" ht="15" customHeight="1" x14ac:dyDescent="0.25">
      <c r="A55" s="80" t="s">
        <v>53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121">
        <f>E52+M52</f>
        <v>18192771109.124077</v>
      </c>
      <c r="N55" s="121"/>
      <c r="O55" s="121"/>
      <c r="P55" s="121"/>
    </row>
    <row r="56" spans="1:16" ht="15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121"/>
      <c r="N56" s="121"/>
      <c r="O56" s="121"/>
      <c r="P56" s="121"/>
    </row>
    <row r="57" spans="1:16" x14ac:dyDescent="0.25">
      <c r="A57" s="73" t="s">
        <v>102</v>
      </c>
      <c r="B57" s="8"/>
      <c r="C57" s="8"/>
      <c r="D57" s="8"/>
      <c r="E57" s="8"/>
      <c r="F57" s="8"/>
      <c r="G57" s="8"/>
    </row>
    <row r="58" spans="1:16" x14ac:dyDescent="0.25">
      <c r="A58" s="73" t="s">
        <v>103</v>
      </c>
      <c r="B58" s="8"/>
      <c r="C58" s="8"/>
      <c r="D58" s="8"/>
      <c r="E58" s="8"/>
      <c r="F58" s="8"/>
      <c r="G58" s="8"/>
    </row>
    <row r="59" spans="1:16" x14ac:dyDescent="0.25">
      <c r="F59" s="27"/>
    </row>
    <row r="60" spans="1:16" x14ac:dyDescent="0.25">
      <c r="F60" s="27"/>
    </row>
    <row r="61" spans="1:16" x14ac:dyDescent="0.25">
      <c r="F61" s="27"/>
    </row>
  </sheetData>
  <mergeCells count="274">
    <mergeCell ref="A49:A50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A47:A48"/>
    <mergeCell ref="B45:B46"/>
    <mergeCell ref="C45:C46"/>
    <mergeCell ref="D45:D46"/>
    <mergeCell ref="E45:E46"/>
    <mergeCell ref="F45:F46"/>
    <mergeCell ref="G45:G46"/>
    <mergeCell ref="H45:H46"/>
    <mergeCell ref="I45:I46"/>
    <mergeCell ref="J43:J44"/>
    <mergeCell ref="C43:C44"/>
    <mergeCell ref="K27:K28"/>
    <mergeCell ref="L27:L28"/>
    <mergeCell ref="F43:F44"/>
    <mergeCell ref="G41:G42"/>
    <mergeCell ref="G43:G44"/>
    <mergeCell ref="H41:H42"/>
    <mergeCell ref="H43:H44"/>
    <mergeCell ref="I41:I42"/>
    <mergeCell ref="I43:I44"/>
    <mergeCell ref="K39:K40"/>
    <mergeCell ref="K41:K42"/>
    <mergeCell ref="E29:E30"/>
    <mergeCell ref="F29:F30"/>
    <mergeCell ref="G29:G30"/>
    <mergeCell ref="F31:F32"/>
    <mergeCell ref="F33:F34"/>
    <mergeCell ref="H33:H34"/>
    <mergeCell ref="H35:H36"/>
    <mergeCell ref="H37:H38"/>
    <mergeCell ref="L41:L42"/>
    <mergeCell ref="A17:A18"/>
    <mergeCell ref="B17:B18"/>
    <mergeCell ref="C17:C18"/>
    <mergeCell ref="D17:D18"/>
    <mergeCell ref="E17:E18"/>
    <mergeCell ref="F17:F18"/>
    <mergeCell ref="H17:H18"/>
    <mergeCell ref="A23:A24"/>
    <mergeCell ref="B23:B24"/>
    <mergeCell ref="C23:C24"/>
    <mergeCell ref="D23:D24"/>
    <mergeCell ref="E23:E24"/>
    <mergeCell ref="L19:L20"/>
    <mergeCell ref="A27:A28"/>
    <mergeCell ref="B27:B28"/>
    <mergeCell ref="C27:C28"/>
    <mergeCell ref="D27:D28"/>
    <mergeCell ref="A21:A22"/>
    <mergeCell ref="B21:B22"/>
    <mergeCell ref="C21:C22"/>
    <mergeCell ref="D21:D22"/>
    <mergeCell ref="J11:J14"/>
    <mergeCell ref="A15:A16"/>
    <mergeCell ref="B15:B16"/>
    <mergeCell ref="C15:C16"/>
    <mergeCell ref="D15:D16"/>
    <mergeCell ref="E15:E16"/>
    <mergeCell ref="I15:I16"/>
    <mergeCell ref="J15:J16"/>
    <mergeCell ref="F15:F16"/>
    <mergeCell ref="G15:G16"/>
    <mergeCell ref="H15:H16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F19:F20"/>
    <mergeCell ref="F21:F22"/>
    <mergeCell ref="E27:E28"/>
    <mergeCell ref="I27:I28"/>
    <mergeCell ref="J27:J28"/>
    <mergeCell ref="A25:A26"/>
    <mergeCell ref="B25:B26"/>
    <mergeCell ref="C25:C26"/>
    <mergeCell ref="D25:D26"/>
    <mergeCell ref="E25:E26"/>
    <mergeCell ref="I25:I26"/>
    <mergeCell ref="J25:J26"/>
    <mergeCell ref="A33:A34"/>
    <mergeCell ref="B33:B34"/>
    <mergeCell ref="C33:C34"/>
    <mergeCell ref="D33:D34"/>
    <mergeCell ref="E33:E34"/>
    <mergeCell ref="I33:I34"/>
    <mergeCell ref="J33:J34"/>
    <mergeCell ref="M29:M30"/>
    <mergeCell ref="A31:A32"/>
    <mergeCell ref="B31:B32"/>
    <mergeCell ref="C31:C32"/>
    <mergeCell ref="D31:D32"/>
    <mergeCell ref="E31:E32"/>
    <mergeCell ref="I31:I32"/>
    <mergeCell ref="J31:J32"/>
    <mergeCell ref="K33:K34"/>
    <mergeCell ref="I29:I30"/>
    <mergeCell ref="J29:J30"/>
    <mergeCell ref="K31:K32"/>
    <mergeCell ref="L31:L32"/>
    <mergeCell ref="A29:A30"/>
    <mergeCell ref="B29:B30"/>
    <mergeCell ref="C29:C30"/>
    <mergeCell ref="D29:D30"/>
    <mergeCell ref="A39:A40"/>
    <mergeCell ref="B39:B40"/>
    <mergeCell ref="C39:C40"/>
    <mergeCell ref="D39:D40"/>
    <mergeCell ref="E39:E40"/>
    <mergeCell ref="I39:I40"/>
    <mergeCell ref="H39:H40"/>
    <mergeCell ref="M35:M36"/>
    <mergeCell ref="A37:A38"/>
    <mergeCell ref="B37:B38"/>
    <mergeCell ref="C37:C38"/>
    <mergeCell ref="D37:D38"/>
    <mergeCell ref="E37:E38"/>
    <mergeCell ref="I37:I38"/>
    <mergeCell ref="J37:J38"/>
    <mergeCell ref="I35:I36"/>
    <mergeCell ref="J35:J36"/>
    <mergeCell ref="K37:K38"/>
    <mergeCell ref="L37:L38"/>
    <mergeCell ref="A35:A36"/>
    <mergeCell ref="B35:B36"/>
    <mergeCell ref="C35:C36"/>
    <mergeCell ref="D35:D36"/>
    <mergeCell ref="E35:E36"/>
    <mergeCell ref="E52:I53"/>
    <mergeCell ref="K52:L53"/>
    <mergeCell ref="M55:P56"/>
    <mergeCell ref="A41:A42"/>
    <mergeCell ref="A43:A44"/>
    <mergeCell ref="A45:A46"/>
    <mergeCell ref="B41:B42"/>
    <mergeCell ref="B43:B44"/>
    <mergeCell ref="C41:C42"/>
    <mergeCell ref="D41:D42"/>
    <mergeCell ref="D43:D44"/>
    <mergeCell ref="E41:E42"/>
    <mergeCell ref="E43:E44"/>
    <mergeCell ref="F41:F42"/>
    <mergeCell ref="M41:M42"/>
    <mergeCell ref="N41:N42"/>
    <mergeCell ref="O41:O42"/>
    <mergeCell ref="P41:P42"/>
    <mergeCell ref="K43:K44"/>
    <mergeCell ref="L43:L44"/>
    <mergeCell ref="M43:M44"/>
    <mergeCell ref="N43:N44"/>
    <mergeCell ref="O43:O44"/>
    <mergeCell ref="P43:P44"/>
    <mergeCell ref="F23:F24"/>
    <mergeCell ref="F25:F26"/>
    <mergeCell ref="F27:F28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F35:F36"/>
    <mergeCell ref="F37:F38"/>
    <mergeCell ref="F39:F40"/>
    <mergeCell ref="H19:H20"/>
    <mergeCell ref="H21:H22"/>
    <mergeCell ref="H23:H24"/>
    <mergeCell ref="H25:H26"/>
    <mergeCell ref="H27:H28"/>
    <mergeCell ref="H29:H30"/>
    <mergeCell ref="H31:H32"/>
    <mergeCell ref="K21:K22"/>
    <mergeCell ref="L21:L22"/>
    <mergeCell ref="K29:K30"/>
    <mergeCell ref="L29:L30"/>
    <mergeCell ref="K19:K20"/>
    <mergeCell ref="I17:I18"/>
    <mergeCell ref="L25:L26"/>
    <mergeCell ref="M25:M26"/>
    <mergeCell ref="K25:K26"/>
    <mergeCell ref="J17:J18"/>
    <mergeCell ref="K17:K18"/>
    <mergeCell ref="L17:L18"/>
    <mergeCell ref="I23:I24"/>
    <mergeCell ref="J23:J24"/>
    <mergeCell ref="K23:K24"/>
    <mergeCell ref="L23:L24"/>
    <mergeCell ref="M19:M20"/>
    <mergeCell ref="N25:N26"/>
    <mergeCell ref="N15:N16"/>
    <mergeCell ref="N17:N18"/>
    <mergeCell ref="N19:N20"/>
    <mergeCell ref="N21:N22"/>
    <mergeCell ref="K15:K16"/>
    <mergeCell ref="L15:L16"/>
    <mergeCell ref="M15:M16"/>
    <mergeCell ref="M21:M22"/>
    <mergeCell ref="M17:M18"/>
    <mergeCell ref="N23:N24"/>
    <mergeCell ref="M39:M40"/>
    <mergeCell ref="N37:N38"/>
    <mergeCell ref="N39:N40"/>
    <mergeCell ref="O37:O38"/>
    <mergeCell ref="O39:O40"/>
    <mergeCell ref="P37:P38"/>
    <mergeCell ref="P39:P40"/>
    <mergeCell ref="M37:M38"/>
    <mergeCell ref="P15:P16"/>
    <mergeCell ref="P17:P18"/>
    <mergeCell ref="P19:P20"/>
    <mergeCell ref="P21:P22"/>
    <mergeCell ref="P23:P24"/>
    <mergeCell ref="P25:P26"/>
    <mergeCell ref="O25:O26"/>
    <mergeCell ref="O27:O28"/>
    <mergeCell ref="O29:O30"/>
    <mergeCell ref="O15:O16"/>
    <mergeCell ref="O17:O18"/>
    <mergeCell ref="O19:O20"/>
    <mergeCell ref="O21:O22"/>
    <mergeCell ref="O23:O24"/>
    <mergeCell ref="M27:M28"/>
    <mergeCell ref="M23:M24"/>
    <mergeCell ref="J39:J40"/>
    <mergeCell ref="J41:J42"/>
    <mergeCell ref="J51:J52"/>
    <mergeCell ref="J53:J54"/>
    <mergeCell ref="P27:P28"/>
    <mergeCell ref="P29:P30"/>
    <mergeCell ref="P31:P32"/>
    <mergeCell ref="P33:P34"/>
    <mergeCell ref="P35:P36"/>
    <mergeCell ref="M52:P53"/>
    <mergeCell ref="O31:O32"/>
    <mergeCell ref="O33:O34"/>
    <mergeCell ref="O35:O36"/>
    <mergeCell ref="N27:N28"/>
    <mergeCell ref="N29:N30"/>
    <mergeCell ref="N31:N32"/>
    <mergeCell ref="N33:N34"/>
    <mergeCell ref="N35:N36"/>
    <mergeCell ref="K35:K36"/>
    <mergeCell ref="L35:L36"/>
    <mergeCell ref="M33:M34"/>
    <mergeCell ref="L39:L40"/>
    <mergeCell ref="L33:L34"/>
    <mergeCell ref="M31:M3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9"/>
  <sheetViews>
    <sheetView workbookViewId="0">
      <selection activeCell="B49" sqref="B49:B50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</cols>
  <sheetData>
    <row r="11" spans="1:13" x14ac:dyDescent="0.25">
      <c r="A11" s="1"/>
      <c r="B11" s="2" t="s">
        <v>1</v>
      </c>
      <c r="C11" s="2"/>
      <c r="D11" s="2" t="s">
        <v>0</v>
      </c>
      <c r="E11" s="2"/>
      <c r="F11" s="2" t="s">
        <v>55</v>
      </c>
      <c r="G11" s="99"/>
      <c r="H11" s="2" t="s">
        <v>1</v>
      </c>
      <c r="I11" s="2"/>
      <c r="J11" s="2" t="s">
        <v>0</v>
      </c>
      <c r="K11" s="2"/>
      <c r="L11" s="2" t="s">
        <v>55</v>
      </c>
      <c r="M11" s="4"/>
    </row>
    <row r="12" spans="1:13" x14ac:dyDescent="0.25">
      <c r="A12" s="1"/>
      <c r="B12" s="3"/>
      <c r="C12" s="3"/>
      <c r="D12" s="3"/>
      <c r="E12" s="3"/>
      <c r="F12" s="3"/>
      <c r="G12" s="99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99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100"/>
      <c r="H14" s="9"/>
      <c r="I14" s="9"/>
      <c r="J14" s="9"/>
      <c r="K14" s="9"/>
      <c r="L14" s="9"/>
      <c r="M14" s="8"/>
    </row>
    <row r="15" spans="1:13" ht="15.75" customHeight="1" x14ac:dyDescent="0.25">
      <c r="A15" s="98">
        <v>1</v>
      </c>
      <c r="B15" s="101" t="s">
        <v>6</v>
      </c>
      <c r="C15" s="94"/>
      <c r="D15" s="128">
        <v>665000000</v>
      </c>
      <c r="E15" s="113"/>
      <c r="F15" s="103">
        <f>'FORMATO 6 '!$Q$15:$Q$16</f>
        <v>9091658.0799999982</v>
      </c>
      <c r="G15" s="98">
        <f>$A$47+1</f>
        <v>18</v>
      </c>
      <c r="H15" s="101" t="s">
        <v>29</v>
      </c>
      <c r="I15" s="94"/>
      <c r="J15" s="128">
        <v>389179937</v>
      </c>
      <c r="K15" s="94"/>
      <c r="L15" s="130">
        <v>5462302.7300000004</v>
      </c>
    </row>
    <row r="16" spans="1:13" ht="15.75" customHeight="1" x14ac:dyDescent="0.25">
      <c r="A16" s="98"/>
      <c r="B16" s="102"/>
      <c r="C16" s="89"/>
      <c r="D16" s="129"/>
      <c r="E16" s="111"/>
      <c r="F16" s="127"/>
      <c r="G16" s="98"/>
      <c r="H16" s="102"/>
      <c r="I16" s="89"/>
      <c r="J16" s="126"/>
      <c r="K16" s="89"/>
      <c r="L16" s="131"/>
    </row>
    <row r="17" spans="1:12" ht="15.75" customHeight="1" x14ac:dyDescent="0.25">
      <c r="A17" s="98">
        <f>A15+1</f>
        <v>2</v>
      </c>
      <c r="B17" s="88" t="s">
        <v>7</v>
      </c>
      <c r="C17" s="89"/>
      <c r="D17" s="126">
        <v>632300000</v>
      </c>
      <c r="E17" s="111"/>
      <c r="F17" s="127">
        <f>'FORMATO 6 '!$Q$17:$Q$18</f>
        <v>9448040.3300000001</v>
      </c>
      <c r="G17" s="98">
        <f>G15+1</f>
        <v>19</v>
      </c>
      <c r="H17" s="88" t="s">
        <v>29</v>
      </c>
      <c r="I17" s="89"/>
      <c r="J17" s="126">
        <v>500000000</v>
      </c>
      <c r="K17" s="89"/>
      <c r="L17" s="127">
        <v>4080551.7699999996</v>
      </c>
    </row>
    <row r="18" spans="1:12" ht="15.75" customHeight="1" x14ac:dyDescent="0.25">
      <c r="A18" s="98"/>
      <c r="B18" s="88"/>
      <c r="C18" s="89"/>
      <c r="D18" s="126"/>
      <c r="E18" s="111"/>
      <c r="F18" s="127"/>
      <c r="G18" s="98"/>
      <c r="H18" s="88"/>
      <c r="I18" s="89"/>
      <c r="J18" s="126"/>
      <c r="K18" s="89"/>
      <c r="L18" s="127"/>
    </row>
    <row r="19" spans="1:12" ht="15.75" customHeight="1" x14ac:dyDescent="0.25">
      <c r="A19" s="98">
        <f t="shared" ref="A19" si="0">A17+1</f>
        <v>3</v>
      </c>
      <c r="B19" s="88" t="s">
        <v>8</v>
      </c>
      <c r="C19" s="89"/>
      <c r="D19" s="126">
        <v>409057943.31999999</v>
      </c>
      <c r="E19" s="111"/>
      <c r="F19" s="127">
        <f>'FORMATO 6 '!$Q$19:$Q$20</f>
        <v>5599898.7799999993</v>
      </c>
      <c r="G19" s="98">
        <f t="shared" ref="G19" si="1">G17+1</f>
        <v>20</v>
      </c>
      <c r="H19" s="88" t="s">
        <v>29</v>
      </c>
      <c r="I19" s="89"/>
      <c r="J19" s="126">
        <v>1750000000</v>
      </c>
      <c r="K19" s="89"/>
      <c r="L19" s="127">
        <v>20982544.93</v>
      </c>
    </row>
    <row r="20" spans="1:12" ht="15.75" customHeight="1" x14ac:dyDescent="0.25">
      <c r="A20" s="98"/>
      <c r="B20" s="88"/>
      <c r="C20" s="89"/>
      <c r="D20" s="126"/>
      <c r="E20" s="111"/>
      <c r="F20" s="127"/>
      <c r="G20" s="98"/>
      <c r="H20" s="88"/>
      <c r="I20" s="89"/>
      <c r="J20" s="126"/>
      <c r="K20" s="89"/>
      <c r="L20" s="127"/>
    </row>
    <row r="21" spans="1:12" ht="15.75" customHeight="1" x14ac:dyDescent="0.25">
      <c r="A21" s="98">
        <f t="shared" ref="A21" si="2">A19+1</f>
        <v>4</v>
      </c>
      <c r="B21" s="88" t="s">
        <v>7</v>
      </c>
      <c r="C21" s="89"/>
      <c r="D21" s="126">
        <v>374700000</v>
      </c>
      <c r="E21" s="111"/>
      <c r="F21" s="127">
        <f>'FORMATO 6 '!$Q$21:$Q$22</f>
        <v>5356171.8</v>
      </c>
      <c r="G21" s="98">
        <f t="shared" ref="G21" si="3">G19+1</f>
        <v>21</v>
      </c>
      <c r="H21" s="88" t="s">
        <v>29</v>
      </c>
      <c r="I21" s="89"/>
      <c r="J21" s="126">
        <v>1920000000</v>
      </c>
      <c r="K21" s="89"/>
      <c r="L21" s="127">
        <v>25825127.93</v>
      </c>
    </row>
    <row r="22" spans="1:12" ht="15.75" customHeight="1" x14ac:dyDescent="0.25">
      <c r="A22" s="98"/>
      <c r="B22" s="88"/>
      <c r="C22" s="89"/>
      <c r="D22" s="126"/>
      <c r="E22" s="111"/>
      <c r="F22" s="127"/>
      <c r="G22" s="98"/>
      <c r="H22" s="88"/>
      <c r="I22" s="89"/>
      <c r="J22" s="126"/>
      <c r="K22" s="89"/>
      <c r="L22" s="127"/>
    </row>
    <row r="23" spans="1:12" ht="15.75" customHeight="1" x14ac:dyDescent="0.25">
      <c r="A23" s="98">
        <f t="shared" ref="A23" si="4">A21+1</f>
        <v>5</v>
      </c>
      <c r="B23" s="88" t="s">
        <v>7</v>
      </c>
      <c r="C23" s="89"/>
      <c r="D23" s="126">
        <v>153170629</v>
      </c>
      <c r="E23" s="111"/>
      <c r="F23" s="127">
        <f>'FORMATO 6 '!$Q$23:$Q$24</f>
        <v>3095381.25</v>
      </c>
      <c r="G23" s="98">
        <f t="shared" ref="G23" si="5">G21+1</f>
        <v>22</v>
      </c>
      <c r="H23" s="88" t="s">
        <v>29</v>
      </c>
      <c r="I23" s="89"/>
      <c r="J23" s="126">
        <v>1444885373.0799999</v>
      </c>
      <c r="K23" s="89"/>
      <c r="L23" s="127">
        <v>30416908.380000003</v>
      </c>
    </row>
    <row r="24" spans="1:12" ht="15.75" customHeight="1" x14ac:dyDescent="0.25">
      <c r="A24" s="98"/>
      <c r="B24" s="88"/>
      <c r="C24" s="89"/>
      <c r="D24" s="126"/>
      <c r="E24" s="111"/>
      <c r="F24" s="127"/>
      <c r="G24" s="98"/>
      <c r="H24" s="88"/>
      <c r="I24" s="89"/>
      <c r="J24" s="126"/>
      <c r="K24" s="89"/>
      <c r="L24" s="127"/>
    </row>
    <row r="25" spans="1:12" ht="15.75" customHeight="1" x14ac:dyDescent="0.25">
      <c r="A25" s="98">
        <f t="shared" ref="A25" si="6">A23+1</f>
        <v>6</v>
      </c>
      <c r="B25" s="88" t="s">
        <v>9</v>
      </c>
      <c r="C25" s="89"/>
      <c r="D25" s="126">
        <v>2191682494.4400001</v>
      </c>
      <c r="E25" s="111"/>
      <c r="F25" s="127">
        <f>'FORMATO 6 '!$Q$25:$Q$26</f>
        <v>47486826.439999998</v>
      </c>
      <c r="G25" s="98">
        <f t="shared" ref="G25" si="7">G23+1</f>
        <v>23</v>
      </c>
      <c r="H25" s="88" t="s">
        <v>29</v>
      </c>
      <c r="I25" s="89"/>
      <c r="J25" s="126">
        <v>1928217853.28</v>
      </c>
      <c r="K25" s="89"/>
      <c r="L25" s="127">
        <v>41133403.68</v>
      </c>
    </row>
    <row r="26" spans="1:12" ht="15.75" customHeight="1" x14ac:dyDescent="0.25">
      <c r="A26" s="98"/>
      <c r="B26" s="88"/>
      <c r="C26" s="89"/>
      <c r="D26" s="126"/>
      <c r="E26" s="111"/>
      <c r="F26" s="127"/>
      <c r="G26" s="98"/>
      <c r="H26" s="88"/>
      <c r="I26" s="89"/>
      <c r="J26" s="126"/>
      <c r="K26" s="89"/>
      <c r="L26" s="127"/>
    </row>
    <row r="27" spans="1:12" ht="15.75" customHeight="1" x14ac:dyDescent="0.25">
      <c r="A27" s="98">
        <f t="shared" ref="A27" si="8">A25+1</f>
        <v>7</v>
      </c>
      <c r="B27" s="88" t="s">
        <v>7</v>
      </c>
      <c r="C27" s="89"/>
      <c r="D27" s="126">
        <v>249553564</v>
      </c>
      <c r="E27" s="111"/>
      <c r="F27" s="127">
        <f>'FORMATO 6 '!$Q$27:$Q$28</f>
        <v>4752867.55</v>
      </c>
      <c r="G27" s="98">
        <f t="shared" ref="G27" si="9">G25+1</f>
        <v>24</v>
      </c>
      <c r="H27" s="88" t="s">
        <v>29</v>
      </c>
      <c r="I27" s="89"/>
      <c r="J27" s="126">
        <v>1000000000</v>
      </c>
      <c r="K27" s="89"/>
      <c r="L27" s="127">
        <v>18377822.539999999</v>
      </c>
    </row>
    <row r="28" spans="1:12" ht="15.75" customHeight="1" x14ac:dyDescent="0.25">
      <c r="A28" s="98"/>
      <c r="B28" s="88"/>
      <c r="C28" s="89"/>
      <c r="D28" s="126"/>
      <c r="E28" s="111"/>
      <c r="F28" s="127"/>
      <c r="G28" s="98"/>
      <c r="H28" s="88"/>
      <c r="I28" s="89"/>
      <c r="J28" s="126"/>
      <c r="K28" s="89"/>
      <c r="L28" s="127"/>
    </row>
    <row r="29" spans="1:12" ht="15.75" customHeight="1" x14ac:dyDescent="0.25">
      <c r="A29" s="98">
        <f t="shared" ref="A29" si="10">A27+1</f>
        <v>8</v>
      </c>
      <c r="B29" s="88" t="s">
        <v>9</v>
      </c>
      <c r="C29" s="89"/>
      <c r="D29" s="124">
        <v>490326868.06999999</v>
      </c>
      <c r="E29" s="111"/>
      <c r="F29" s="127">
        <f>'FORMATO 6 '!$Q$29:$Q$30</f>
        <v>10809432.07</v>
      </c>
      <c r="G29" s="98">
        <f t="shared" ref="G29" si="11">G27+1</f>
        <v>25</v>
      </c>
      <c r="H29" s="88" t="s">
        <v>29</v>
      </c>
      <c r="I29" s="89"/>
      <c r="J29" s="126">
        <v>1000000000</v>
      </c>
      <c r="K29" s="89"/>
      <c r="L29" s="127">
        <v>19855045.539999999</v>
      </c>
    </row>
    <row r="30" spans="1:12" ht="15.75" customHeight="1" x14ac:dyDescent="0.25">
      <c r="A30" s="98"/>
      <c r="B30" s="88"/>
      <c r="C30" s="89"/>
      <c r="D30" s="124"/>
      <c r="E30" s="111"/>
      <c r="F30" s="127"/>
      <c r="G30" s="98"/>
      <c r="H30" s="88"/>
      <c r="I30" s="89"/>
      <c r="J30" s="126"/>
      <c r="K30" s="89"/>
      <c r="L30" s="127"/>
    </row>
    <row r="31" spans="1:12" ht="15" customHeight="1" x14ac:dyDescent="0.25">
      <c r="A31" s="98">
        <f t="shared" ref="A31" si="12">A29+1</f>
        <v>9</v>
      </c>
      <c r="B31" s="104" t="s">
        <v>7</v>
      </c>
      <c r="C31" s="89"/>
      <c r="D31" s="125">
        <v>949001040.55999994</v>
      </c>
      <c r="E31" s="111"/>
      <c r="F31" s="127">
        <f>'FORMATO 6 '!$Q$31:$Q$32</f>
        <v>19219737.490000002</v>
      </c>
      <c r="G31" s="98">
        <f t="shared" ref="G31" si="13">G29+1</f>
        <v>26</v>
      </c>
      <c r="H31" s="88" t="s">
        <v>29</v>
      </c>
      <c r="I31" s="89"/>
      <c r="J31" s="124">
        <v>300000000</v>
      </c>
      <c r="K31" s="89"/>
      <c r="L31" s="127">
        <v>6256250</v>
      </c>
    </row>
    <row r="32" spans="1:12" ht="15" customHeight="1" x14ac:dyDescent="0.25">
      <c r="A32" s="98"/>
      <c r="B32" s="104"/>
      <c r="C32" s="89"/>
      <c r="D32" s="125"/>
      <c r="E32" s="111"/>
      <c r="F32" s="127"/>
      <c r="G32" s="98"/>
      <c r="H32" s="88"/>
      <c r="I32" s="89"/>
      <c r="J32" s="124"/>
      <c r="K32" s="89"/>
      <c r="L32" s="127"/>
    </row>
    <row r="33" spans="1:12" ht="15.75" customHeight="1" x14ac:dyDescent="0.25">
      <c r="A33" s="98">
        <f t="shared" ref="A33" si="14">A31+1</f>
        <v>10</v>
      </c>
      <c r="B33" s="104" t="s">
        <v>10</v>
      </c>
      <c r="C33" s="89"/>
      <c r="D33" s="126">
        <v>100000000</v>
      </c>
      <c r="E33" s="111"/>
      <c r="F33" s="127">
        <f>'FORMATO 6 '!$Q$33:$Q$34</f>
        <v>543247.27</v>
      </c>
      <c r="G33" s="98">
        <f t="shared" ref="G33" si="15">G31+1</f>
        <v>27</v>
      </c>
      <c r="H33" s="88" t="s">
        <v>29</v>
      </c>
      <c r="I33" s="89"/>
      <c r="J33" s="125">
        <v>299888355</v>
      </c>
      <c r="K33" s="89"/>
      <c r="L33" s="127">
        <v>6176146.6800000006</v>
      </c>
    </row>
    <row r="34" spans="1:12" ht="15.75" customHeight="1" x14ac:dyDescent="0.25">
      <c r="A34" s="98"/>
      <c r="B34" s="104"/>
      <c r="C34" s="89"/>
      <c r="D34" s="126"/>
      <c r="E34" s="111"/>
      <c r="F34" s="127"/>
      <c r="G34" s="98"/>
      <c r="H34" s="88"/>
      <c r="I34" s="89"/>
      <c r="J34" s="125"/>
      <c r="K34" s="89"/>
      <c r="L34" s="127"/>
    </row>
    <row r="35" spans="1:12" ht="15" customHeight="1" x14ac:dyDescent="0.25">
      <c r="A35" s="98">
        <f t="shared" ref="A35" si="16">A33+1</f>
        <v>11</v>
      </c>
      <c r="B35" s="104" t="s">
        <v>11</v>
      </c>
      <c r="C35" s="89"/>
      <c r="D35" s="126">
        <v>500000000</v>
      </c>
      <c r="E35" s="111"/>
      <c r="F35" s="127">
        <f>'FORMATO 6 '!$Q$35:$Q$36</f>
        <v>10411501.43</v>
      </c>
      <c r="G35" s="98">
        <f t="shared" ref="G35" si="17">G33+1</f>
        <v>28</v>
      </c>
      <c r="H35" s="88" t="s">
        <v>29</v>
      </c>
      <c r="I35" s="89"/>
      <c r="J35" s="126">
        <v>223786059</v>
      </c>
      <c r="K35" s="89"/>
      <c r="L35" s="127">
        <v>4255355.58</v>
      </c>
    </row>
    <row r="36" spans="1:12" ht="15" customHeight="1" x14ac:dyDescent="0.25">
      <c r="A36" s="98"/>
      <c r="B36" s="104"/>
      <c r="C36" s="89"/>
      <c r="D36" s="126"/>
      <c r="E36" s="111"/>
      <c r="F36" s="127"/>
      <c r="G36" s="98"/>
      <c r="H36" s="88"/>
      <c r="I36" s="89"/>
      <c r="J36" s="126"/>
      <c r="K36" s="89"/>
      <c r="L36" s="127"/>
    </row>
    <row r="37" spans="1:12" ht="15" customHeight="1" x14ac:dyDescent="0.25">
      <c r="A37" s="98">
        <f t="shared" ref="A37" si="18">A35+1</f>
        <v>12</v>
      </c>
      <c r="B37" s="104" t="s">
        <v>7</v>
      </c>
      <c r="C37" s="89"/>
      <c r="D37" s="126">
        <v>1400000000</v>
      </c>
      <c r="E37" s="111"/>
      <c r="F37" s="127">
        <f>'FORMATO 6 '!$Q$37:$Q$38</f>
        <v>30214267.350000001</v>
      </c>
      <c r="G37" s="98">
        <f t="shared" ref="G37" si="19">G35+1</f>
        <v>29</v>
      </c>
      <c r="H37" s="88" t="s">
        <v>29</v>
      </c>
      <c r="I37" s="89"/>
      <c r="J37" s="126">
        <v>500379494</v>
      </c>
      <c r="K37" s="89"/>
      <c r="L37" s="127">
        <v>10349422.07</v>
      </c>
    </row>
    <row r="38" spans="1:12" ht="15" customHeight="1" x14ac:dyDescent="0.25">
      <c r="A38" s="98"/>
      <c r="B38" s="104"/>
      <c r="C38" s="89"/>
      <c r="D38" s="126"/>
      <c r="E38" s="111"/>
      <c r="F38" s="127"/>
      <c r="G38" s="98"/>
      <c r="H38" s="88"/>
      <c r="I38" s="89"/>
      <c r="J38" s="126"/>
      <c r="K38" s="89"/>
      <c r="L38" s="127"/>
    </row>
    <row r="39" spans="1:12" ht="15" customHeight="1" x14ac:dyDescent="0.25">
      <c r="A39" s="98">
        <f t="shared" ref="A39" si="20">A37+1</f>
        <v>13</v>
      </c>
      <c r="B39" s="104" t="s">
        <v>7</v>
      </c>
      <c r="C39" s="89"/>
      <c r="D39" s="126">
        <v>610000000</v>
      </c>
      <c r="E39" s="111"/>
      <c r="F39" s="127">
        <f>'FORMATO 6 '!$Q$39:$Q$40</f>
        <v>13522735.35</v>
      </c>
      <c r="G39" s="98">
        <f t="shared" ref="G39" si="21">G37+1</f>
        <v>30</v>
      </c>
      <c r="H39" s="88" t="s">
        <v>29</v>
      </c>
      <c r="I39" s="89"/>
      <c r="J39" s="126">
        <v>86788886</v>
      </c>
      <c r="K39" s="89"/>
      <c r="L39" s="127">
        <v>1857811.9000000001</v>
      </c>
    </row>
    <row r="40" spans="1:12" ht="15" customHeight="1" x14ac:dyDescent="0.25">
      <c r="A40" s="98"/>
      <c r="B40" s="104"/>
      <c r="C40" s="89"/>
      <c r="D40" s="126"/>
      <c r="E40" s="111"/>
      <c r="F40" s="127"/>
      <c r="G40" s="98"/>
      <c r="H40" s="88"/>
      <c r="I40" s="89"/>
      <c r="J40" s="126"/>
      <c r="K40" s="89"/>
      <c r="L40" s="127"/>
    </row>
    <row r="41" spans="1:12" ht="15" customHeight="1" x14ac:dyDescent="0.25">
      <c r="A41" s="98">
        <f t="shared" ref="A41:A49" si="22">A39+1</f>
        <v>14</v>
      </c>
      <c r="B41" s="104" t="s">
        <v>81</v>
      </c>
      <c r="C41" s="89"/>
      <c r="D41" s="126">
        <v>535000000</v>
      </c>
      <c r="E41" s="111"/>
      <c r="F41" s="127">
        <f>'FORMATO 6 '!$Q$41:$Q$42</f>
        <v>11509793.49</v>
      </c>
      <c r="G41" s="98">
        <f t="shared" ref="G41" si="23">G39+1</f>
        <v>31</v>
      </c>
      <c r="H41" s="88" t="s">
        <v>29</v>
      </c>
      <c r="I41" s="89"/>
      <c r="J41" s="126">
        <v>56998668</v>
      </c>
      <c r="K41" s="89"/>
      <c r="L41" s="127">
        <v>1242857.78</v>
      </c>
    </row>
    <row r="42" spans="1:12" ht="15" customHeight="1" x14ac:dyDescent="0.25">
      <c r="A42" s="98"/>
      <c r="B42" s="104"/>
      <c r="C42" s="89"/>
      <c r="D42" s="126"/>
      <c r="E42" s="111"/>
      <c r="F42" s="127"/>
      <c r="G42" s="98"/>
      <c r="H42" s="88"/>
      <c r="I42" s="89"/>
      <c r="J42" s="126"/>
      <c r="K42" s="89"/>
      <c r="L42" s="127"/>
    </row>
    <row r="43" spans="1:12" ht="15" customHeight="1" x14ac:dyDescent="0.25">
      <c r="A43" s="98">
        <f t="shared" si="22"/>
        <v>15</v>
      </c>
      <c r="B43" s="104" t="s">
        <v>9</v>
      </c>
      <c r="C43" s="89"/>
      <c r="D43" s="126">
        <v>735000000</v>
      </c>
      <c r="E43" s="111"/>
      <c r="F43" s="127">
        <f>'FORMATO 6 '!$Q$43:$Q$44</f>
        <v>16479310.32</v>
      </c>
      <c r="G43" s="98">
        <f t="shared" ref="G43" si="24">G41+1</f>
        <v>32</v>
      </c>
      <c r="H43" s="88" t="s">
        <v>29</v>
      </c>
      <c r="I43" s="89"/>
      <c r="J43" s="126">
        <v>420000000</v>
      </c>
      <c r="K43" s="89"/>
      <c r="L43" s="127">
        <v>9349457.7599999998</v>
      </c>
    </row>
    <row r="44" spans="1:12" ht="15" customHeight="1" x14ac:dyDescent="0.25">
      <c r="A44" s="98"/>
      <c r="B44" s="104"/>
      <c r="C44" s="89"/>
      <c r="D44" s="126"/>
      <c r="E44" s="111"/>
      <c r="F44" s="127"/>
      <c r="G44" s="98"/>
      <c r="H44" s="88"/>
      <c r="I44" s="89"/>
      <c r="J44" s="126"/>
      <c r="K44" s="89"/>
      <c r="L44" s="127"/>
    </row>
    <row r="45" spans="1:12" ht="15" customHeight="1" x14ac:dyDescent="0.25">
      <c r="A45" s="98">
        <f t="shared" si="22"/>
        <v>16</v>
      </c>
      <c r="B45" s="104" t="s">
        <v>7</v>
      </c>
      <c r="C45" s="89"/>
      <c r="D45" s="126">
        <v>500000000</v>
      </c>
      <c r="E45" s="111"/>
      <c r="F45" s="127">
        <f>'FORMATO 6 '!$Q$45:$Q$46</f>
        <v>8841968.9900000002</v>
      </c>
      <c r="L45" s="27"/>
    </row>
    <row r="46" spans="1:12" ht="15" customHeight="1" x14ac:dyDescent="0.25">
      <c r="A46" s="98"/>
      <c r="B46" s="104"/>
      <c r="C46" s="89"/>
      <c r="D46" s="126"/>
      <c r="E46" s="111"/>
      <c r="F46" s="127"/>
      <c r="L46" s="27"/>
    </row>
    <row r="47" spans="1:12" ht="15" customHeight="1" x14ac:dyDescent="0.25">
      <c r="A47" s="98">
        <f t="shared" si="22"/>
        <v>17</v>
      </c>
      <c r="B47" s="104" t="s">
        <v>81</v>
      </c>
      <c r="C47" s="89"/>
      <c r="D47" s="126">
        <v>1312000000</v>
      </c>
      <c r="E47" s="111"/>
      <c r="F47" s="127">
        <f>'FORMATO 6 '!$Q$47:$Q$48</f>
        <v>29105628.43</v>
      </c>
      <c r="L47" s="27"/>
    </row>
    <row r="48" spans="1:12" ht="15" customHeight="1" x14ac:dyDescent="0.25">
      <c r="A48" s="98"/>
      <c r="B48" s="104"/>
      <c r="C48" s="89"/>
      <c r="D48" s="126"/>
      <c r="E48" s="111"/>
      <c r="F48" s="127"/>
      <c r="L48" s="27"/>
    </row>
    <row r="49" spans="1:12" ht="15" customHeight="1" x14ac:dyDescent="0.25">
      <c r="A49" s="98">
        <f t="shared" si="22"/>
        <v>18</v>
      </c>
      <c r="B49" s="104" t="s">
        <v>110</v>
      </c>
      <c r="C49" s="89"/>
      <c r="D49" s="126">
        <v>800000000</v>
      </c>
      <c r="E49" s="111"/>
      <c r="F49" s="127">
        <v>2214666.67</v>
      </c>
      <c r="L49" s="27"/>
    </row>
    <row r="50" spans="1:12" ht="15" customHeight="1" x14ac:dyDescent="0.25">
      <c r="A50" s="98"/>
      <c r="B50" s="104"/>
      <c r="C50" s="89"/>
      <c r="D50" s="126"/>
      <c r="E50" s="111"/>
      <c r="F50" s="127"/>
      <c r="L50" s="27"/>
    </row>
    <row r="51" spans="1:12" ht="15" customHeight="1" x14ac:dyDescent="0.25">
      <c r="F51" s="27"/>
      <c r="L51" s="27"/>
    </row>
    <row r="52" spans="1:12" ht="15" customHeight="1" x14ac:dyDescent="0.25">
      <c r="A52" s="81" t="s">
        <v>51</v>
      </c>
      <c r="B52" s="81"/>
      <c r="C52" s="81"/>
      <c r="D52" s="81"/>
      <c r="E52" s="119">
        <f>SUM(F15:F50)</f>
        <v>237703133.08999997</v>
      </c>
      <c r="F52" s="119"/>
      <c r="H52" s="109" t="s">
        <v>52</v>
      </c>
      <c r="I52" s="109"/>
      <c r="J52" s="109"/>
      <c r="K52" s="108">
        <f>SUM(L15:L51)</f>
        <v>205621009.27000001</v>
      </c>
      <c r="L52" s="108"/>
    </row>
    <row r="53" spans="1:12" ht="15" customHeight="1" x14ac:dyDescent="0.25">
      <c r="A53" s="81"/>
      <c r="B53" s="81"/>
      <c r="C53" s="81"/>
      <c r="D53" s="81"/>
      <c r="E53" s="119"/>
      <c r="F53" s="119"/>
      <c r="H53" s="109"/>
      <c r="I53" s="109"/>
      <c r="J53" s="109"/>
      <c r="K53" s="108"/>
      <c r="L53" s="108"/>
    </row>
    <row r="54" spans="1:12" ht="15" customHeight="1" x14ac:dyDescent="0.25">
      <c r="A54" s="10"/>
      <c r="B54" s="10"/>
      <c r="C54" s="10"/>
      <c r="D54" s="10"/>
      <c r="E54" s="10"/>
      <c r="F54" s="10"/>
      <c r="G54" s="10"/>
    </row>
    <row r="55" spans="1:12" ht="15" customHeight="1" x14ac:dyDescent="0.25">
      <c r="A55" s="80" t="s">
        <v>56</v>
      </c>
      <c r="B55" s="80"/>
      <c r="C55" s="80"/>
      <c r="D55" s="80"/>
      <c r="E55" s="80"/>
      <c r="F55" s="80"/>
      <c r="G55" s="80"/>
      <c r="H55" s="80"/>
      <c r="I55" s="80"/>
      <c r="J55" s="80"/>
      <c r="K55" s="107">
        <f>K52+E52</f>
        <v>443324142.36000001</v>
      </c>
      <c r="L55" s="107"/>
    </row>
    <row r="56" spans="1:12" ht="15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107"/>
      <c r="L56" s="107"/>
    </row>
    <row r="58" spans="1:12" x14ac:dyDescent="0.25">
      <c r="A58" s="73" t="s">
        <v>102</v>
      </c>
    </row>
    <row r="59" spans="1:12" x14ac:dyDescent="0.25">
      <c r="A59" s="73" t="s">
        <v>103</v>
      </c>
    </row>
  </sheetData>
  <mergeCells count="203">
    <mergeCell ref="D49:D50"/>
    <mergeCell ref="E49:E50"/>
    <mergeCell ref="F49:F50"/>
    <mergeCell ref="K55:L56"/>
    <mergeCell ref="A41:A42"/>
    <mergeCell ref="F41:F42"/>
    <mergeCell ref="A43:A44"/>
    <mergeCell ref="A45:A46"/>
    <mergeCell ref="B41:B42"/>
    <mergeCell ref="B43:B44"/>
    <mergeCell ref="C41:C42"/>
    <mergeCell ref="C43:C44"/>
    <mergeCell ref="D41:D42"/>
    <mergeCell ref="D43:D44"/>
    <mergeCell ref="E41:E42"/>
    <mergeCell ref="E43:E44"/>
    <mergeCell ref="F43:F44"/>
    <mergeCell ref="G43:G44"/>
    <mergeCell ref="H43:H44"/>
    <mergeCell ref="I43:I44"/>
    <mergeCell ref="J43:J44"/>
    <mergeCell ref="K43:K44"/>
    <mergeCell ref="L43:L44"/>
    <mergeCell ref="K41:K42"/>
    <mergeCell ref="E52:F53"/>
    <mergeCell ref="H52:J53"/>
    <mergeCell ref="K52:L53"/>
    <mergeCell ref="A39:A40"/>
    <mergeCell ref="B39:B40"/>
    <mergeCell ref="C39:C40"/>
    <mergeCell ref="D39:D40"/>
    <mergeCell ref="E39:E40"/>
    <mergeCell ref="A47:A48"/>
    <mergeCell ref="A49:A50"/>
    <mergeCell ref="B45:B46"/>
    <mergeCell ref="B47:B48"/>
    <mergeCell ref="D45:D46"/>
    <mergeCell ref="D47:D48"/>
    <mergeCell ref="C45:C46"/>
    <mergeCell ref="C47:C48"/>
    <mergeCell ref="F45:F46"/>
    <mergeCell ref="F47:F48"/>
    <mergeCell ref="E45:E46"/>
    <mergeCell ref="E47:E48"/>
    <mergeCell ref="B49:B50"/>
    <mergeCell ref="C49:C50"/>
    <mergeCell ref="I37:I38"/>
    <mergeCell ref="J37:J38"/>
    <mergeCell ref="K35:K36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F35:F36"/>
    <mergeCell ref="G35:G36"/>
    <mergeCell ref="H37:H38"/>
    <mergeCell ref="F31:F32"/>
    <mergeCell ref="G31:G32"/>
    <mergeCell ref="H33:H34"/>
    <mergeCell ref="I33:I34"/>
    <mergeCell ref="A33:A34"/>
    <mergeCell ref="B33:B34"/>
    <mergeCell ref="C33:C34"/>
    <mergeCell ref="D33:D34"/>
    <mergeCell ref="E33:E34"/>
    <mergeCell ref="F33:F34"/>
    <mergeCell ref="G33:G34"/>
    <mergeCell ref="H31:H32"/>
    <mergeCell ref="I31:I32"/>
    <mergeCell ref="A31:A32"/>
    <mergeCell ref="B31:B32"/>
    <mergeCell ref="C31:C32"/>
    <mergeCell ref="D31:D32"/>
    <mergeCell ref="E31:E32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K29:K30"/>
    <mergeCell ref="A27:A28"/>
    <mergeCell ref="B27:B28"/>
    <mergeCell ref="C27:C28"/>
    <mergeCell ref="D27:D28"/>
    <mergeCell ref="E27:E28"/>
    <mergeCell ref="F27:F28"/>
    <mergeCell ref="G27:G28"/>
    <mergeCell ref="H29:H30"/>
    <mergeCell ref="I29:I30"/>
    <mergeCell ref="H27:H28"/>
    <mergeCell ref="I27:I28"/>
    <mergeCell ref="J27:J28"/>
    <mergeCell ref="J29:J30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J19:J20"/>
    <mergeCell ref="K19:K20"/>
    <mergeCell ref="L19:L20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  <mergeCell ref="J31:J32"/>
    <mergeCell ref="J33:J34"/>
    <mergeCell ref="H35:H36"/>
    <mergeCell ref="I35:I36"/>
    <mergeCell ref="J35:J36"/>
    <mergeCell ref="G41:G42"/>
    <mergeCell ref="L37:L38"/>
    <mergeCell ref="L39:L40"/>
    <mergeCell ref="K37:K38"/>
    <mergeCell ref="K39:K40"/>
    <mergeCell ref="I39:I40"/>
    <mergeCell ref="I41:I42"/>
    <mergeCell ref="K31:K32"/>
    <mergeCell ref="L31:L32"/>
    <mergeCell ref="G37:G38"/>
    <mergeCell ref="G39:G40"/>
    <mergeCell ref="H39:H40"/>
    <mergeCell ref="H41:H42"/>
    <mergeCell ref="J39:J40"/>
    <mergeCell ref="J41:J42"/>
    <mergeCell ref="K33:K34"/>
    <mergeCell ref="L33:L34"/>
    <mergeCell ref="L35:L36"/>
    <mergeCell ref="L41:L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B39"/>
  <sheetViews>
    <sheetView zoomScale="90" zoomScaleNormal="90" workbookViewId="0">
      <selection activeCell="K29" sqref="K29:K30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2.5703125" customWidth="1"/>
    <col min="4" max="4" width="17.85546875" customWidth="1"/>
    <col min="5" max="5" width="3" customWidth="1"/>
    <col min="6" max="6" width="20.85546875" customWidth="1"/>
    <col min="7" max="7" width="2.28515625" customWidth="1"/>
    <col min="8" max="8" width="18.28515625" customWidth="1"/>
    <col min="9" max="9" width="22.85546875" customWidth="1"/>
    <col min="10" max="10" width="3" customWidth="1"/>
    <col min="11" max="11" width="17.140625" customWidth="1"/>
    <col min="12" max="12" width="3.5703125" customWidth="1"/>
    <col min="13" max="13" width="32" customWidth="1"/>
  </cols>
  <sheetData>
    <row r="11" spans="1:19" ht="8.25" customHeight="1" x14ac:dyDescent="0.25"/>
    <row r="12" spans="1:19" ht="4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8"/>
      <c r="O12" s="8"/>
      <c r="P12" s="8"/>
      <c r="Q12" s="8"/>
      <c r="R12" s="8"/>
      <c r="S12" s="8"/>
    </row>
    <row r="13" spans="1:19" ht="47.25" customHeight="1" x14ac:dyDescent="0.25">
      <c r="A13" s="1"/>
      <c r="B13" s="85" t="s">
        <v>111</v>
      </c>
      <c r="C13" s="1"/>
      <c r="D13" s="86" t="s">
        <v>112</v>
      </c>
      <c r="E13" s="1"/>
      <c r="F13" s="85" t="s">
        <v>113</v>
      </c>
      <c r="G13" s="86"/>
      <c r="H13" s="85" t="s">
        <v>114</v>
      </c>
      <c r="I13" s="85" t="s">
        <v>115</v>
      </c>
      <c r="J13" s="86"/>
      <c r="K13" s="85" t="s">
        <v>54</v>
      </c>
      <c r="L13" s="86"/>
      <c r="M13" s="8"/>
      <c r="N13" s="8"/>
      <c r="O13" s="8"/>
      <c r="P13" s="8"/>
      <c r="Q13" s="8"/>
      <c r="R13" s="8"/>
      <c r="S13" s="8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8"/>
      <c r="O14" s="8"/>
      <c r="P14" s="8"/>
      <c r="Q14" s="8"/>
      <c r="R14" s="8"/>
      <c r="S14" s="8"/>
    </row>
    <row r="15" spans="1:19" x14ac:dyDescent="0.25">
      <c r="A15" s="98">
        <v>1</v>
      </c>
      <c r="B15" s="132" t="s">
        <v>11</v>
      </c>
      <c r="C15" s="89"/>
      <c r="D15" s="133" t="s">
        <v>125</v>
      </c>
      <c r="E15" s="89"/>
      <c r="F15" s="134">
        <v>800000000</v>
      </c>
      <c r="G15" s="89"/>
      <c r="H15" s="134">
        <v>800000000</v>
      </c>
      <c r="I15" s="135">
        <v>0</v>
      </c>
      <c r="J15" s="89"/>
      <c r="K15" s="134">
        <f>H15-I15</f>
        <v>800000000</v>
      </c>
      <c r="L15" s="89"/>
      <c r="M15" s="26"/>
    </row>
    <row r="16" spans="1:19" x14ac:dyDescent="0.25">
      <c r="A16" s="98"/>
      <c r="B16" s="132"/>
      <c r="C16" s="89"/>
      <c r="D16" s="133"/>
      <c r="E16" s="89"/>
      <c r="F16" s="134"/>
      <c r="G16" s="89"/>
      <c r="H16" s="134"/>
      <c r="I16" s="135"/>
      <c r="J16" s="89"/>
      <c r="K16" s="134"/>
      <c r="L16" s="89"/>
      <c r="M16" s="26"/>
    </row>
    <row r="17" spans="1:13" ht="24" customHeight="1" x14ac:dyDescent="0.25">
      <c r="A17" s="98">
        <f>A15+1</f>
        <v>2</v>
      </c>
      <c r="B17" s="133" t="str">
        <f>'[1]DICIEMBRE '!$D$303</f>
        <v>Bansi, S.A Institución de Banca Múltiple</v>
      </c>
      <c r="C17" s="89"/>
      <c r="D17" s="132" t="s">
        <v>116</v>
      </c>
      <c r="E17" s="89"/>
      <c r="F17" s="134">
        <f>'[1]DICIEMBRE '!$F$303</f>
        <v>15000000</v>
      </c>
      <c r="G17" s="89"/>
      <c r="H17" s="134">
        <f>'[1]DICIEMBRE '!$F$303</f>
        <v>15000000</v>
      </c>
      <c r="I17" s="135">
        <v>0</v>
      </c>
      <c r="J17" s="89"/>
      <c r="K17" s="134">
        <f>'[1]DICIEMBRE '!$F$303</f>
        <v>15000000</v>
      </c>
      <c r="L17" s="89"/>
      <c r="M17" s="27"/>
    </row>
    <row r="18" spans="1:13" ht="23.25" customHeight="1" x14ac:dyDescent="0.25">
      <c r="A18" s="98"/>
      <c r="B18" s="133"/>
      <c r="C18" s="89"/>
      <c r="D18" s="132"/>
      <c r="E18" s="89"/>
      <c r="F18" s="134"/>
      <c r="G18" s="89"/>
      <c r="H18" s="134"/>
      <c r="I18" s="135"/>
      <c r="J18" s="89"/>
      <c r="K18" s="134"/>
      <c r="L18" s="89"/>
      <c r="M18" s="27"/>
    </row>
    <row r="19" spans="1:13" ht="24.75" customHeight="1" x14ac:dyDescent="0.25">
      <c r="A19" s="98">
        <f t="shared" ref="A19" si="0">A17+1</f>
        <v>3</v>
      </c>
      <c r="B19" s="133" t="str">
        <f>'[1]DICIEMBRE '!$D$304</f>
        <v>HSBC México, S.A. Institución de Banca Múltiple, Grupo Financiero HSBC</v>
      </c>
      <c r="C19" s="89"/>
      <c r="D19" s="132" t="s">
        <v>117</v>
      </c>
      <c r="E19" s="89"/>
      <c r="F19" s="134">
        <f>'[1]DICIEMBRE '!$F$304</f>
        <v>200000000</v>
      </c>
      <c r="G19" s="89"/>
      <c r="H19" s="134">
        <f>'[1]DICIEMBRE '!$F$304</f>
        <v>200000000</v>
      </c>
      <c r="I19" s="135">
        <v>0</v>
      </c>
      <c r="J19" s="89"/>
      <c r="K19" s="134">
        <f>'[1]DICIEMBRE '!$F$304</f>
        <v>200000000</v>
      </c>
      <c r="L19" s="89"/>
      <c r="M19" s="27"/>
    </row>
    <row r="20" spans="1:13" ht="36.75" customHeight="1" x14ac:dyDescent="0.25">
      <c r="A20" s="98"/>
      <c r="B20" s="133"/>
      <c r="C20" s="89"/>
      <c r="D20" s="132"/>
      <c r="E20" s="89"/>
      <c r="F20" s="134"/>
      <c r="G20" s="89"/>
      <c r="H20" s="134"/>
      <c r="I20" s="135"/>
      <c r="J20" s="89"/>
      <c r="K20" s="134"/>
      <c r="L20" s="89"/>
    </row>
    <row r="21" spans="1:13" ht="30" customHeight="1" x14ac:dyDescent="0.25">
      <c r="A21" s="98">
        <f t="shared" ref="A21" si="1">A19+1</f>
        <v>4</v>
      </c>
      <c r="B21" s="133" t="str">
        <f>'[1]DICIEMBRE '!$D$305</f>
        <v>HSBC México, S.A. Institución de Banca Múltiple, Grupo Financiero HSBC</v>
      </c>
      <c r="C21" s="89"/>
      <c r="D21" s="132" t="s">
        <v>117</v>
      </c>
      <c r="E21" s="89"/>
      <c r="F21" s="134">
        <f>'[1]DICIEMBRE '!$F$305</f>
        <v>241000000</v>
      </c>
      <c r="G21" s="89"/>
      <c r="H21" s="134">
        <f>'[1]DICIEMBRE '!$F$305</f>
        <v>241000000</v>
      </c>
      <c r="I21" s="135">
        <v>0</v>
      </c>
      <c r="J21" s="89"/>
      <c r="K21" s="134">
        <f>'[1]DICIEMBRE '!$F$305</f>
        <v>241000000</v>
      </c>
      <c r="L21" s="89"/>
      <c r="M21" s="27"/>
    </row>
    <row r="22" spans="1:13" ht="41.25" customHeight="1" x14ac:dyDescent="0.25">
      <c r="A22" s="98"/>
      <c r="B22" s="133"/>
      <c r="C22" s="89"/>
      <c r="D22" s="132"/>
      <c r="E22" s="89"/>
      <c r="F22" s="134"/>
      <c r="G22" s="89"/>
      <c r="H22" s="134"/>
      <c r="I22" s="135"/>
      <c r="J22" s="89"/>
      <c r="K22" s="134"/>
      <c r="L22" s="89"/>
    </row>
    <row r="23" spans="1:13" ht="25.5" customHeight="1" x14ac:dyDescent="0.25">
      <c r="A23" s="98">
        <f t="shared" ref="A23:A27" si="2">A21+1</f>
        <v>5</v>
      </c>
      <c r="B23" s="133" t="str">
        <f>'[1]DICIEMBRE '!$D$306</f>
        <v>Bansi, S.A Institución de Banca Múltiple</v>
      </c>
      <c r="C23" s="89"/>
      <c r="D23" s="132" t="s">
        <v>123</v>
      </c>
      <c r="E23" s="89"/>
      <c r="F23" s="134">
        <f>'[1]DICIEMBRE '!$F$306</f>
        <v>85000000</v>
      </c>
      <c r="G23" s="89"/>
      <c r="H23" s="134">
        <f>'[1]DICIEMBRE '!$F$306</f>
        <v>85000000</v>
      </c>
      <c r="I23" s="135">
        <v>0</v>
      </c>
      <c r="J23" s="89"/>
      <c r="K23" s="134">
        <f>'[1]DICIEMBRE '!$F$306</f>
        <v>85000000</v>
      </c>
      <c r="L23" s="89"/>
    </row>
    <row r="24" spans="1:13" ht="33.75" customHeight="1" x14ac:dyDescent="0.25">
      <c r="A24" s="98"/>
      <c r="B24" s="133"/>
      <c r="C24" s="89"/>
      <c r="D24" s="132"/>
      <c r="E24" s="89"/>
      <c r="F24" s="134"/>
      <c r="G24" s="89"/>
      <c r="H24" s="134"/>
      <c r="I24" s="135"/>
      <c r="J24" s="89"/>
      <c r="K24" s="134"/>
      <c r="L24" s="89"/>
    </row>
    <row r="25" spans="1:13" ht="29.25" customHeight="1" x14ac:dyDescent="0.25">
      <c r="A25" s="98">
        <f t="shared" si="2"/>
        <v>6</v>
      </c>
      <c r="B25" s="133" t="str">
        <f>'[1]DICIEMBRE '!$D$307</f>
        <v>Bansi, S.A Institución de Banca Múltiple</v>
      </c>
      <c r="C25" s="132"/>
      <c r="D25" s="132" t="s">
        <v>124</v>
      </c>
      <c r="E25" s="132"/>
      <c r="F25" s="134">
        <f>'[1]DICIEMBRE '!$F$307</f>
        <v>100000000</v>
      </c>
      <c r="G25" s="132"/>
      <c r="H25" s="134">
        <f>'[1]DICIEMBRE '!$F$307</f>
        <v>100000000</v>
      </c>
      <c r="I25" s="135">
        <v>0</v>
      </c>
      <c r="J25" s="132"/>
      <c r="K25" s="134">
        <f>'[1]DICIEMBRE '!$F$307</f>
        <v>100000000</v>
      </c>
      <c r="L25" s="75"/>
    </row>
    <row r="26" spans="1:13" ht="35.25" customHeight="1" x14ac:dyDescent="0.25">
      <c r="A26" s="98"/>
      <c r="B26" s="133"/>
      <c r="C26" s="132"/>
      <c r="D26" s="132"/>
      <c r="E26" s="132"/>
      <c r="F26" s="134"/>
      <c r="G26" s="132"/>
      <c r="H26" s="134"/>
      <c r="I26" s="135"/>
      <c r="J26" s="132"/>
      <c r="K26" s="134"/>
      <c r="L26" s="75"/>
    </row>
    <row r="27" spans="1:13" ht="30" customHeight="1" x14ac:dyDescent="0.25">
      <c r="A27" s="98">
        <f t="shared" si="2"/>
        <v>7</v>
      </c>
      <c r="B27" s="133" t="str">
        <f>'[1]DICIEMBRE '!$D$308</f>
        <v>HSBC México, S.A. Institución de Banca Múltiple, Grupo Financiero HSBC</v>
      </c>
      <c r="C27" s="89"/>
      <c r="D27" s="132" t="s">
        <v>124</v>
      </c>
      <c r="E27" s="89"/>
      <c r="F27" s="134">
        <f>'[1]DICIEMBRE '!$F$308</f>
        <v>150000000</v>
      </c>
      <c r="G27" s="89"/>
      <c r="H27" s="134">
        <f>'[1]DICIEMBRE '!$F$308</f>
        <v>150000000</v>
      </c>
      <c r="I27" s="135">
        <v>0</v>
      </c>
      <c r="J27" s="89"/>
      <c r="K27" s="134">
        <f>'[1]DICIEMBRE '!$F$308</f>
        <v>150000000</v>
      </c>
      <c r="L27" s="75"/>
    </row>
    <row r="28" spans="1:13" ht="28.5" customHeight="1" x14ac:dyDescent="0.25">
      <c r="A28" s="98"/>
      <c r="B28" s="133"/>
      <c r="C28" s="89"/>
      <c r="D28" s="132"/>
      <c r="E28" s="89"/>
      <c r="F28" s="134"/>
      <c r="G28" s="89"/>
      <c r="H28" s="134"/>
      <c r="I28" s="135"/>
      <c r="J28" s="89"/>
      <c r="K28" s="134"/>
      <c r="L28" s="75"/>
    </row>
    <row r="29" spans="1:13" x14ac:dyDescent="0.25">
      <c r="A29" s="137" t="s">
        <v>120</v>
      </c>
      <c r="B29" s="137"/>
      <c r="C29" s="137"/>
      <c r="D29" s="137"/>
      <c r="E29" s="137"/>
      <c r="F29" s="136">
        <f>SUM(F15:F28)</f>
        <v>1591000000</v>
      </c>
      <c r="G29" s="89"/>
      <c r="H29" s="136" t="s">
        <v>119</v>
      </c>
      <c r="I29" s="136"/>
      <c r="J29" s="136"/>
      <c r="K29" s="136">
        <f>SUM(K15:K28)</f>
        <v>1591000000</v>
      </c>
    </row>
    <row r="30" spans="1:13" x14ac:dyDescent="0.25">
      <c r="A30" s="137"/>
      <c r="B30" s="137"/>
      <c r="C30" s="137"/>
      <c r="D30" s="137"/>
      <c r="E30" s="137"/>
      <c r="F30" s="136"/>
      <c r="G30" s="89"/>
      <c r="H30" s="136"/>
      <c r="I30" s="136"/>
      <c r="J30" s="136"/>
      <c r="K30" s="136"/>
    </row>
    <row r="36" spans="28:28" ht="23.25" x14ac:dyDescent="0.35">
      <c r="AB36" s="17"/>
    </row>
    <row r="37" spans="28:28" ht="23.25" x14ac:dyDescent="0.35">
      <c r="AB37" s="17"/>
    </row>
    <row r="38" spans="28:28" ht="23.25" x14ac:dyDescent="0.35">
      <c r="AB38" s="17"/>
    </row>
    <row r="39" spans="28:28" ht="23.25" x14ac:dyDescent="0.35">
      <c r="AB39" s="17"/>
    </row>
  </sheetData>
  <mergeCells count="87">
    <mergeCell ref="K29:K30"/>
    <mergeCell ref="H29:I30"/>
    <mergeCell ref="A29:E30"/>
    <mergeCell ref="F29:F30"/>
    <mergeCell ref="G29:G30"/>
    <mergeCell ref="J29:J30"/>
    <mergeCell ref="I27:I28"/>
    <mergeCell ref="J27:J28"/>
    <mergeCell ref="K27:K28"/>
    <mergeCell ref="J25:J26"/>
    <mergeCell ref="K25:K26"/>
    <mergeCell ref="A27:A28"/>
    <mergeCell ref="B27:B28"/>
    <mergeCell ref="C27:C28"/>
    <mergeCell ref="D27:D28"/>
    <mergeCell ref="E27:E28"/>
    <mergeCell ref="F27:F28"/>
    <mergeCell ref="G27:G28"/>
    <mergeCell ref="H27:H28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3:A24"/>
    <mergeCell ref="B23:B24"/>
    <mergeCell ref="C23:C24"/>
    <mergeCell ref="D23:D24"/>
    <mergeCell ref="E23:E24"/>
    <mergeCell ref="F23:F24"/>
    <mergeCell ref="G21:G22"/>
    <mergeCell ref="H21:H22"/>
    <mergeCell ref="F21:F22"/>
    <mergeCell ref="I21:I22"/>
    <mergeCell ref="J21:J22"/>
    <mergeCell ref="K21:K22"/>
    <mergeCell ref="L21:L24"/>
    <mergeCell ref="G23:G24"/>
    <mergeCell ref="H23:H24"/>
    <mergeCell ref="I23:I24"/>
    <mergeCell ref="J23:J24"/>
    <mergeCell ref="A21:A22"/>
    <mergeCell ref="B21:B22"/>
    <mergeCell ref="C21:C22"/>
    <mergeCell ref="D21:D22"/>
    <mergeCell ref="E21:E22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7:L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5:L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87"/>
  <sheetViews>
    <sheetView zoomScaleNormal="100" workbookViewId="0">
      <selection activeCell="O15" sqref="O15:O80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8.5703125" customWidth="1"/>
    <col min="7" max="7" width="1" customWidth="1"/>
    <col min="8" max="8" width="24.28515625" customWidth="1"/>
    <col min="9" max="9" width="1.5703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1.28515625" customWidth="1"/>
    <col min="17" max="17" width="24.42578125" customWidth="1"/>
    <col min="18" max="18" width="3.85546875" customWidth="1"/>
    <col min="19" max="19" width="24" customWidth="1"/>
    <col min="20" max="20" width="1.5703125" customWidth="1"/>
    <col min="21" max="21" width="17.7109375" customWidth="1"/>
    <col min="22" max="22" width="2.140625" customWidth="1"/>
    <col min="23" max="23" width="26.5703125" customWidth="1"/>
    <col min="24" max="24" width="1.7109375" customWidth="1"/>
    <col min="25" max="25" width="25.7109375" customWidth="1"/>
  </cols>
  <sheetData>
    <row r="11" spans="1:25" ht="30" x14ac:dyDescent="0.25">
      <c r="A11" s="1"/>
      <c r="B11" s="2" t="s">
        <v>1</v>
      </c>
      <c r="C11" s="2"/>
      <c r="D11" s="2" t="s">
        <v>57</v>
      </c>
      <c r="E11" s="2"/>
      <c r="F11" s="2" t="s">
        <v>58</v>
      </c>
      <c r="G11" s="2"/>
      <c r="H11" s="2" t="s">
        <v>59</v>
      </c>
      <c r="I11" s="2"/>
      <c r="J11" s="99"/>
      <c r="K11" s="2" t="s">
        <v>1</v>
      </c>
      <c r="L11" s="2"/>
      <c r="M11" s="2" t="s">
        <v>57</v>
      </c>
      <c r="N11" s="2"/>
      <c r="O11" s="2" t="s">
        <v>58</v>
      </c>
      <c r="P11" s="2"/>
      <c r="Q11" s="2" t="s">
        <v>59</v>
      </c>
      <c r="R11" s="147"/>
      <c r="S11" s="2" t="s">
        <v>1</v>
      </c>
      <c r="T11" s="2"/>
      <c r="U11" s="2" t="s">
        <v>57</v>
      </c>
      <c r="V11" s="2"/>
      <c r="W11" s="2" t="s">
        <v>58</v>
      </c>
      <c r="X11" s="2"/>
      <c r="Y11" s="2" t="s">
        <v>59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99"/>
      <c r="K12" s="3"/>
      <c r="L12" s="3"/>
      <c r="M12" s="3"/>
      <c r="N12" s="3"/>
      <c r="O12" s="3"/>
      <c r="P12" s="3"/>
      <c r="Q12" s="3"/>
      <c r="R12" s="147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60</v>
      </c>
      <c r="E13" s="6"/>
      <c r="F13" s="6"/>
      <c r="G13" s="6"/>
      <c r="H13" s="6"/>
      <c r="I13" s="6"/>
      <c r="J13" s="99"/>
      <c r="K13" s="6"/>
      <c r="L13" s="6"/>
      <c r="M13" s="7"/>
      <c r="N13" s="6"/>
      <c r="O13" s="7" t="s">
        <v>61</v>
      </c>
      <c r="P13" s="6"/>
      <c r="Q13" s="6"/>
      <c r="R13" s="147"/>
      <c r="S13" s="6"/>
      <c r="T13" s="6"/>
      <c r="U13" s="7"/>
      <c r="V13" s="7" t="s">
        <v>90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100"/>
      <c r="K14" s="9"/>
      <c r="L14" s="9"/>
      <c r="M14" s="9"/>
      <c r="N14" s="9"/>
      <c r="O14" s="9"/>
      <c r="P14" s="9"/>
      <c r="Q14" s="22"/>
      <c r="R14" s="147"/>
      <c r="S14" s="9"/>
      <c r="T14" s="9"/>
      <c r="U14" s="9"/>
      <c r="V14" s="9"/>
      <c r="W14" s="9"/>
      <c r="X14" s="9"/>
      <c r="Y14" s="22"/>
    </row>
    <row r="15" spans="1:25" ht="15.75" customHeight="1" x14ac:dyDescent="0.25">
      <c r="A15" s="98">
        <v>1</v>
      </c>
      <c r="B15" s="101" t="s">
        <v>6</v>
      </c>
      <c r="C15" s="94"/>
      <c r="D15" s="103">
        <v>665000000</v>
      </c>
      <c r="E15" s="94"/>
      <c r="F15" s="149" t="s">
        <v>62</v>
      </c>
      <c r="G15" s="94"/>
      <c r="H15" s="103">
        <v>8006165.0300000003</v>
      </c>
      <c r="I15" s="94"/>
      <c r="J15" s="98">
        <v>1</v>
      </c>
      <c r="K15" s="101" t="s">
        <v>6</v>
      </c>
      <c r="L15" s="94"/>
      <c r="M15" s="103">
        <v>665000000</v>
      </c>
      <c r="N15" s="94"/>
      <c r="O15" s="95" t="s">
        <v>63</v>
      </c>
      <c r="P15" s="94"/>
      <c r="Q15" s="103">
        <v>9091658.0799999982</v>
      </c>
      <c r="R15" s="98">
        <v>1</v>
      </c>
      <c r="S15" s="101" t="s">
        <v>6</v>
      </c>
      <c r="T15" s="94"/>
      <c r="U15" s="103">
        <v>665000000</v>
      </c>
      <c r="V15" s="94"/>
      <c r="W15" s="95" t="s">
        <v>63</v>
      </c>
      <c r="X15" s="94"/>
      <c r="Y15" s="146">
        <v>0</v>
      </c>
    </row>
    <row r="16" spans="1:25" ht="15.75" customHeight="1" x14ac:dyDescent="0.25">
      <c r="A16" s="98"/>
      <c r="B16" s="102"/>
      <c r="C16" s="89"/>
      <c r="D16" s="92"/>
      <c r="E16" s="89"/>
      <c r="F16" s="150"/>
      <c r="G16" s="97"/>
      <c r="H16" s="92"/>
      <c r="I16" s="89"/>
      <c r="J16" s="98"/>
      <c r="K16" s="102"/>
      <c r="L16" s="89"/>
      <c r="M16" s="92"/>
      <c r="N16" s="89"/>
      <c r="O16" s="96"/>
      <c r="P16" s="97"/>
      <c r="Q16" s="127"/>
      <c r="R16" s="98"/>
      <c r="S16" s="102"/>
      <c r="T16" s="89"/>
      <c r="U16" s="92"/>
      <c r="V16" s="89"/>
      <c r="W16" s="96"/>
      <c r="X16" s="89"/>
      <c r="Y16" s="140"/>
    </row>
    <row r="17" spans="1:25" ht="15.75" customHeight="1" x14ac:dyDescent="0.25">
      <c r="A17" s="98">
        <f>A15+1</f>
        <v>2</v>
      </c>
      <c r="B17" s="88" t="s">
        <v>7</v>
      </c>
      <c r="C17" s="89"/>
      <c r="D17" s="92">
        <v>632300000</v>
      </c>
      <c r="E17" s="89"/>
      <c r="F17" s="150"/>
      <c r="G17" s="89"/>
      <c r="H17" s="140">
        <v>5853591.7000000002</v>
      </c>
      <c r="I17" s="89"/>
      <c r="J17" s="98">
        <f>J15+1</f>
        <v>2</v>
      </c>
      <c r="K17" s="88" t="s">
        <v>7</v>
      </c>
      <c r="L17" s="89"/>
      <c r="M17" s="92">
        <v>632300000</v>
      </c>
      <c r="N17" s="89"/>
      <c r="O17" s="96"/>
      <c r="P17" s="89"/>
      <c r="Q17" s="127">
        <v>9448040.3300000001</v>
      </c>
      <c r="R17" s="98">
        <f>R15+1</f>
        <v>2</v>
      </c>
      <c r="S17" s="88" t="s">
        <v>7</v>
      </c>
      <c r="T17" s="89"/>
      <c r="U17" s="92">
        <v>632300000</v>
      </c>
      <c r="V17" s="89"/>
      <c r="W17" s="96"/>
      <c r="X17" s="89"/>
      <c r="Y17" s="140">
        <v>0</v>
      </c>
    </row>
    <row r="18" spans="1:25" ht="15.75" customHeight="1" x14ac:dyDescent="0.25">
      <c r="A18" s="98"/>
      <c r="B18" s="88"/>
      <c r="C18" s="89"/>
      <c r="D18" s="92"/>
      <c r="E18" s="89"/>
      <c r="F18" s="150"/>
      <c r="G18" s="89"/>
      <c r="H18" s="140"/>
      <c r="I18" s="89"/>
      <c r="J18" s="98"/>
      <c r="K18" s="88"/>
      <c r="L18" s="89"/>
      <c r="M18" s="92"/>
      <c r="N18" s="89"/>
      <c r="O18" s="96"/>
      <c r="P18" s="89"/>
      <c r="Q18" s="127"/>
      <c r="R18" s="98"/>
      <c r="S18" s="88"/>
      <c r="T18" s="89"/>
      <c r="U18" s="92"/>
      <c r="V18" s="89"/>
      <c r="W18" s="96"/>
      <c r="X18" s="89"/>
      <c r="Y18" s="140"/>
    </row>
    <row r="19" spans="1:25" ht="15.75" customHeight="1" x14ac:dyDescent="0.25">
      <c r="A19" s="98">
        <f t="shared" ref="A19" si="0">A17+1</f>
        <v>3</v>
      </c>
      <c r="B19" s="88" t="s">
        <v>8</v>
      </c>
      <c r="C19" s="89"/>
      <c r="D19" s="92">
        <v>409057943.31999999</v>
      </c>
      <c r="E19" s="89"/>
      <c r="F19" s="150"/>
      <c r="G19" s="89"/>
      <c r="H19" s="140">
        <v>4975909.95</v>
      </c>
      <c r="I19" s="89"/>
      <c r="J19" s="98">
        <f t="shared" ref="J19" si="1">J17+1</f>
        <v>3</v>
      </c>
      <c r="K19" s="88" t="s">
        <v>8</v>
      </c>
      <c r="L19" s="89"/>
      <c r="M19" s="92">
        <v>409057943.31999999</v>
      </c>
      <c r="N19" s="89"/>
      <c r="O19" s="96"/>
      <c r="P19" s="89"/>
      <c r="Q19" s="127">
        <v>5599898.7799999993</v>
      </c>
      <c r="R19" s="98">
        <f t="shared" ref="R19" si="2">R17+1</f>
        <v>3</v>
      </c>
      <c r="S19" s="88" t="s">
        <v>8</v>
      </c>
      <c r="T19" s="89"/>
      <c r="U19" s="92">
        <v>409057943.31999999</v>
      </c>
      <c r="V19" s="89"/>
      <c r="W19" s="96"/>
      <c r="X19" s="89"/>
      <c r="Y19" s="140">
        <v>0</v>
      </c>
    </row>
    <row r="20" spans="1:25" ht="15.75" customHeight="1" x14ac:dyDescent="0.25">
      <c r="A20" s="98"/>
      <c r="B20" s="88"/>
      <c r="C20" s="89"/>
      <c r="D20" s="92"/>
      <c r="E20" s="89"/>
      <c r="F20" s="150"/>
      <c r="G20" s="89"/>
      <c r="H20" s="140"/>
      <c r="I20" s="89"/>
      <c r="J20" s="98"/>
      <c r="K20" s="88"/>
      <c r="L20" s="89"/>
      <c r="M20" s="92"/>
      <c r="N20" s="89"/>
      <c r="O20" s="96"/>
      <c r="P20" s="89"/>
      <c r="Q20" s="127"/>
      <c r="R20" s="98"/>
      <c r="S20" s="88"/>
      <c r="T20" s="89"/>
      <c r="U20" s="92"/>
      <c r="V20" s="89"/>
      <c r="W20" s="96"/>
      <c r="X20" s="89"/>
      <c r="Y20" s="140"/>
    </row>
    <row r="21" spans="1:25" ht="15.75" customHeight="1" x14ac:dyDescent="0.25">
      <c r="A21" s="98">
        <f t="shared" ref="A21" si="3">A19+1</f>
        <v>4</v>
      </c>
      <c r="B21" s="88" t="s">
        <v>7</v>
      </c>
      <c r="C21" s="89"/>
      <c r="D21" s="92">
        <v>374700000</v>
      </c>
      <c r="E21" s="89"/>
      <c r="F21" s="150"/>
      <c r="G21" s="89"/>
      <c r="H21" s="140">
        <v>3318449.3599999994</v>
      </c>
      <c r="I21" s="89"/>
      <c r="J21" s="98">
        <f t="shared" ref="J21" si="4">J19+1</f>
        <v>4</v>
      </c>
      <c r="K21" s="88" t="s">
        <v>7</v>
      </c>
      <c r="L21" s="89"/>
      <c r="M21" s="92">
        <v>374700000</v>
      </c>
      <c r="N21" s="89"/>
      <c r="O21" s="96"/>
      <c r="P21" s="89"/>
      <c r="Q21" s="127">
        <v>5356171.8</v>
      </c>
      <c r="R21" s="98">
        <f t="shared" ref="R21" si="5">R19+1</f>
        <v>4</v>
      </c>
      <c r="S21" s="88" t="s">
        <v>7</v>
      </c>
      <c r="T21" s="89"/>
      <c r="U21" s="92">
        <v>374700000</v>
      </c>
      <c r="V21" s="89"/>
      <c r="W21" s="96"/>
      <c r="X21" s="89"/>
      <c r="Y21" s="140">
        <v>0</v>
      </c>
    </row>
    <row r="22" spans="1:25" ht="15.75" customHeight="1" x14ac:dyDescent="0.25">
      <c r="A22" s="98"/>
      <c r="B22" s="88"/>
      <c r="C22" s="89"/>
      <c r="D22" s="92"/>
      <c r="E22" s="89"/>
      <c r="F22" s="150"/>
      <c r="G22" s="89"/>
      <c r="H22" s="140"/>
      <c r="I22" s="89"/>
      <c r="J22" s="98"/>
      <c r="K22" s="88"/>
      <c r="L22" s="89"/>
      <c r="M22" s="92"/>
      <c r="N22" s="89"/>
      <c r="O22" s="96"/>
      <c r="P22" s="89"/>
      <c r="Q22" s="127"/>
      <c r="R22" s="98"/>
      <c r="S22" s="88"/>
      <c r="T22" s="89"/>
      <c r="U22" s="92"/>
      <c r="V22" s="89"/>
      <c r="W22" s="96"/>
      <c r="X22" s="89"/>
      <c r="Y22" s="140"/>
    </row>
    <row r="23" spans="1:25" ht="15.75" customHeight="1" x14ac:dyDescent="0.25">
      <c r="A23" s="98">
        <f t="shared" ref="A23" si="6">A21+1</f>
        <v>5</v>
      </c>
      <c r="B23" s="88" t="s">
        <v>7</v>
      </c>
      <c r="C23" s="89"/>
      <c r="D23" s="92">
        <v>153170629</v>
      </c>
      <c r="E23" s="89"/>
      <c r="F23" s="150"/>
      <c r="G23" s="89"/>
      <c r="H23" s="140">
        <v>405164.22</v>
      </c>
      <c r="I23" s="89"/>
      <c r="J23" s="98">
        <f t="shared" ref="J23" si="7">J21+1</f>
        <v>5</v>
      </c>
      <c r="K23" s="88" t="s">
        <v>7</v>
      </c>
      <c r="L23" s="89"/>
      <c r="M23" s="92">
        <v>153170629</v>
      </c>
      <c r="N23" s="89"/>
      <c r="O23" s="96"/>
      <c r="P23" s="89"/>
      <c r="Q23" s="127">
        <v>3095381.25</v>
      </c>
      <c r="R23" s="98">
        <f t="shared" ref="R23" si="8">R21+1</f>
        <v>5</v>
      </c>
      <c r="S23" s="88" t="s">
        <v>7</v>
      </c>
      <c r="T23" s="89"/>
      <c r="U23" s="92">
        <v>153170629</v>
      </c>
      <c r="V23" s="89"/>
      <c r="W23" s="96"/>
      <c r="X23" s="89"/>
      <c r="Y23" s="140">
        <v>0</v>
      </c>
    </row>
    <row r="24" spans="1:25" ht="15.75" customHeight="1" x14ac:dyDescent="0.25">
      <c r="A24" s="98"/>
      <c r="B24" s="88"/>
      <c r="C24" s="89"/>
      <c r="D24" s="92"/>
      <c r="E24" s="89"/>
      <c r="F24" s="150"/>
      <c r="G24" s="89"/>
      <c r="H24" s="140"/>
      <c r="I24" s="89"/>
      <c r="J24" s="98"/>
      <c r="K24" s="88"/>
      <c r="L24" s="89"/>
      <c r="M24" s="92"/>
      <c r="N24" s="89"/>
      <c r="O24" s="96"/>
      <c r="P24" s="89"/>
      <c r="Q24" s="127"/>
      <c r="R24" s="98"/>
      <c r="S24" s="88"/>
      <c r="T24" s="89"/>
      <c r="U24" s="92"/>
      <c r="V24" s="89"/>
      <c r="W24" s="96"/>
      <c r="X24" s="89"/>
      <c r="Y24" s="140"/>
    </row>
    <row r="25" spans="1:25" ht="15.75" customHeight="1" x14ac:dyDescent="0.25">
      <c r="A25" s="98">
        <f t="shared" ref="A25" si="9">A23+1</f>
        <v>6</v>
      </c>
      <c r="B25" s="88" t="s">
        <v>9</v>
      </c>
      <c r="C25" s="89"/>
      <c r="D25" s="92">
        <v>2191682494.4400001</v>
      </c>
      <c r="E25" s="89"/>
      <c r="F25" s="150"/>
      <c r="G25" s="89"/>
      <c r="H25" s="140">
        <v>8294323.5499999998</v>
      </c>
      <c r="I25" s="89"/>
      <c r="J25" s="98">
        <f t="shared" ref="J25" si="10">J23+1</f>
        <v>6</v>
      </c>
      <c r="K25" s="88" t="s">
        <v>9</v>
      </c>
      <c r="L25" s="89"/>
      <c r="M25" s="92">
        <v>2191682494.4400001</v>
      </c>
      <c r="N25" s="89"/>
      <c r="O25" s="96"/>
      <c r="P25" s="89"/>
      <c r="Q25" s="127">
        <v>47486826.439999998</v>
      </c>
      <c r="R25" s="98">
        <f t="shared" ref="R25" si="11">R23+1</f>
        <v>6</v>
      </c>
      <c r="S25" s="88" t="s">
        <v>9</v>
      </c>
      <c r="T25" s="89"/>
      <c r="U25" s="92">
        <v>2191682494.4400001</v>
      </c>
      <c r="V25" s="89"/>
      <c r="W25" s="96"/>
      <c r="X25" s="89"/>
      <c r="Y25" s="140">
        <v>0</v>
      </c>
    </row>
    <row r="26" spans="1:25" ht="15.75" customHeight="1" x14ac:dyDescent="0.25">
      <c r="A26" s="98"/>
      <c r="B26" s="88"/>
      <c r="C26" s="89"/>
      <c r="D26" s="92"/>
      <c r="E26" s="89"/>
      <c r="F26" s="150"/>
      <c r="G26" s="89"/>
      <c r="H26" s="140"/>
      <c r="I26" s="89"/>
      <c r="J26" s="98"/>
      <c r="K26" s="88"/>
      <c r="L26" s="89"/>
      <c r="M26" s="92"/>
      <c r="N26" s="89"/>
      <c r="O26" s="96"/>
      <c r="P26" s="89"/>
      <c r="Q26" s="127"/>
      <c r="R26" s="98"/>
      <c r="S26" s="88"/>
      <c r="T26" s="89"/>
      <c r="U26" s="92"/>
      <c r="V26" s="89"/>
      <c r="W26" s="96"/>
      <c r="X26" s="89"/>
      <c r="Y26" s="140"/>
    </row>
    <row r="27" spans="1:25" ht="15.75" customHeight="1" x14ac:dyDescent="0.25">
      <c r="A27" s="98">
        <f t="shared" ref="A27" si="12">A25+1</f>
        <v>7</v>
      </c>
      <c r="B27" s="88" t="s">
        <v>7</v>
      </c>
      <c r="C27" s="89"/>
      <c r="D27" s="92">
        <v>249553564</v>
      </c>
      <c r="E27" s="89"/>
      <c r="F27" s="150"/>
      <c r="G27" s="89"/>
      <c r="H27" s="140">
        <v>622061.46</v>
      </c>
      <c r="I27" s="89"/>
      <c r="J27" s="98">
        <f t="shared" ref="J27" si="13">J25+1</f>
        <v>7</v>
      </c>
      <c r="K27" s="88" t="s">
        <v>7</v>
      </c>
      <c r="L27" s="89"/>
      <c r="M27" s="92">
        <v>249553564</v>
      </c>
      <c r="N27" s="89"/>
      <c r="O27" s="96"/>
      <c r="P27" s="89"/>
      <c r="Q27" s="127">
        <v>4752867.55</v>
      </c>
      <c r="R27" s="98">
        <f t="shared" ref="R27" si="14">R25+1</f>
        <v>7</v>
      </c>
      <c r="S27" s="88" t="s">
        <v>7</v>
      </c>
      <c r="T27" s="89"/>
      <c r="U27" s="92">
        <v>249553564</v>
      </c>
      <c r="V27" s="89"/>
      <c r="W27" s="96"/>
      <c r="X27" s="89"/>
      <c r="Y27" s="140">
        <v>0</v>
      </c>
    </row>
    <row r="28" spans="1:25" ht="15.75" customHeight="1" x14ac:dyDescent="0.25">
      <c r="A28" s="98"/>
      <c r="B28" s="88"/>
      <c r="C28" s="89"/>
      <c r="D28" s="92"/>
      <c r="E28" s="89"/>
      <c r="F28" s="150"/>
      <c r="G28" s="89"/>
      <c r="H28" s="140"/>
      <c r="I28" s="89"/>
      <c r="J28" s="98"/>
      <c r="K28" s="88"/>
      <c r="L28" s="89"/>
      <c r="M28" s="92"/>
      <c r="N28" s="89"/>
      <c r="O28" s="96"/>
      <c r="P28" s="89"/>
      <c r="Q28" s="127"/>
      <c r="R28" s="98"/>
      <c r="S28" s="88"/>
      <c r="T28" s="89"/>
      <c r="U28" s="92"/>
      <c r="V28" s="89"/>
      <c r="W28" s="96"/>
      <c r="X28" s="89"/>
      <c r="Y28" s="140"/>
    </row>
    <row r="29" spans="1:25" ht="15.75" customHeight="1" x14ac:dyDescent="0.25">
      <c r="A29" s="98">
        <f t="shared" ref="A29" si="15">A27+1</f>
        <v>8</v>
      </c>
      <c r="B29" s="88" t="s">
        <v>9</v>
      </c>
      <c r="C29" s="89"/>
      <c r="D29" s="105">
        <v>490326868.06999999</v>
      </c>
      <c r="E29" s="89"/>
      <c r="F29" s="150"/>
      <c r="G29" s="89"/>
      <c r="H29" s="140">
        <v>1856134.1999999997</v>
      </c>
      <c r="I29" s="89"/>
      <c r="J29" s="98">
        <f t="shared" ref="J29" si="16">J27+1</f>
        <v>8</v>
      </c>
      <c r="K29" s="88" t="s">
        <v>9</v>
      </c>
      <c r="L29" s="89"/>
      <c r="M29" s="105">
        <v>490326868.06999999</v>
      </c>
      <c r="N29" s="89"/>
      <c r="O29" s="96"/>
      <c r="P29" s="89"/>
      <c r="Q29" s="127">
        <v>10809432.07</v>
      </c>
      <c r="R29" s="98">
        <f t="shared" ref="R29" si="17">R27+1</f>
        <v>8</v>
      </c>
      <c r="S29" s="88" t="s">
        <v>9</v>
      </c>
      <c r="T29" s="89"/>
      <c r="U29" s="105">
        <v>490326868.06999999</v>
      </c>
      <c r="V29" s="89"/>
      <c r="W29" s="96"/>
      <c r="X29" s="89"/>
      <c r="Y29" s="140">
        <v>0</v>
      </c>
    </row>
    <row r="30" spans="1:25" ht="15.75" customHeight="1" x14ac:dyDescent="0.25">
      <c r="A30" s="98"/>
      <c r="B30" s="88"/>
      <c r="C30" s="89"/>
      <c r="D30" s="105"/>
      <c r="E30" s="89"/>
      <c r="F30" s="150"/>
      <c r="G30" s="89"/>
      <c r="H30" s="140"/>
      <c r="I30" s="89"/>
      <c r="J30" s="98"/>
      <c r="K30" s="88"/>
      <c r="L30" s="89"/>
      <c r="M30" s="105"/>
      <c r="N30" s="89"/>
      <c r="O30" s="96"/>
      <c r="P30" s="89"/>
      <c r="Q30" s="127"/>
      <c r="R30" s="98"/>
      <c r="S30" s="88"/>
      <c r="T30" s="89"/>
      <c r="U30" s="105"/>
      <c r="V30" s="89"/>
      <c r="W30" s="96"/>
      <c r="X30" s="89"/>
      <c r="Y30" s="140"/>
    </row>
    <row r="31" spans="1:25" ht="15" customHeight="1" x14ac:dyDescent="0.25">
      <c r="A31" s="98">
        <f t="shared" ref="A31" si="18">A29+1</f>
        <v>9</v>
      </c>
      <c r="B31" s="104" t="s">
        <v>7</v>
      </c>
      <c r="C31" s="89"/>
      <c r="D31" s="90">
        <v>949001040.55999994</v>
      </c>
      <c r="E31" s="89"/>
      <c r="F31" s="150"/>
      <c r="G31" s="89"/>
      <c r="H31" s="140">
        <v>2528769.63</v>
      </c>
      <c r="I31" s="89"/>
      <c r="J31" s="98">
        <f t="shared" ref="J31" si="19">J29+1</f>
        <v>9</v>
      </c>
      <c r="K31" s="104" t="s">
        <v>7</v>
      </c>
      <c r="L31" s="89"/>
      <c r="M31" s="90">
        <v>949001040.55999994</v>
      </c>
      <c r="N31" s="89"/>
      <c r="O31" s="96"/>
      <c r="P31" s="89"/>
      <c r="Q31" s="127">
        <v>19219737.490000002</v>
      </c>
      <c r="R31" s="98">
        <f t="shared" ref="R31" si="20">R29+1</f>
        <v>9</v>
      </c>
      <c r="S31" s="104" t="s">
        <v>7</v>
      </c>
      <c r="T31" s="89"/>
      <c r="U31" s="90">
        <v>949001040.55999994</v>
      </c>
      <c r="V31" s="89"/>
      <c r="W31" s="96"/>
      <c r="X31" s="89"/>
      <c r="Y31" s="140">
        <v>0</v>
      </c>
    </row>
    <row r="32" spans="1:25" ht="15" customHeight="1" x14ac:dyDescent="0.25">
      <c r="A32" s="98"/>
      <c r="B32" s="104"/>
      <c r="C32" s="89"/>
      <c r="D32" s="90"/>
      <c r="E32" s="89"/>
      <c r="F32" s="150"/>
      <c r="G32" s="89"/>
      <c r="H32" s="140"/>
      <c r="I32" s="89"/>
      <c r="J32" s="98"/>
      <c r="K32" s="104"/>
      <c r="L32" s="89"/>
      <c r="M32" s="90"/>
      <c r="N32" s="89"/>
      <c r="O32" s="96"/>
      <c r="P32" s="89"/>
      <c r="Q32" s="127"/>
      <c r="R32" s="98"/>
      <c r="S32" s="104"/>
      <c r="T32" s="89"/>
      <c r="U32" s="90"/>
      <c r="V32" s="89"/>
      <c r="W32" s="96"/>
      <c r="X32" s="89"/>
      <c r="Y32" s="140"/>
    </row>
    <row r="33" spans="1:25" ht="15.75" customHeight="1" x14ac:dyDescent="0.25">
      <c r="A33" s="98">
        <f t="shared" ref="A33" si="21">A31+1</f>
        <v>10</v>
      </c>
      <c r="B33" s="104" t="s">
        <v>10</v>
      </c>
      <c r="C33" s="89"/>
      <c r="D33" s="92">
        <v>100000000</v>
      </c>
      <c r="E33" s="89"/>
      <c r="F33" s="150"/>
      <c r="G33" s="89"/>
      <c r="H33" s="140">
        <v>2777777.7600000002</v>
      </c>
      <c r="I33" s="89"/>
      <c r="J33" s="98">
        <f t="shared" ref="J33" si="22">J31+1</f>
        <v>10</v>
      </c>
      <c r="K33" s="104" t="s">
        <v>10</v>
      </c>
      <c r="L33" s="89"/>
      <c r="M33" s="92">
        <v>100000000</v>
      </c>
      <c r="N33" s="89"/>
      <c r="O33" s="96"/>
      <c r="P33" s="89"/>
      <c r="Q33" s="127">
        <v>543247.27</v>
      </c>
      <c r="R33" s="98">
        <f t="shared" ref="R33" si="23">R31+1</f>
        <v>10</v>
      </c>
      <c r="S33" s="104" t="s">
        <v>10</v>
      </c>
      <c r="T33" s="89"/>
      <c r="U33" s="92">
        <v>100000000</v>
      </c>
      <c r="V33" s="89"/>
      <c r="W33" s="96"/>
      <c r="X33" s="89"/>
      <c r="Y33" s="140">
        <v>0</v>
      </c>
    </row>
    <row r="34" spans="1:25" ht="15.75" customHeight="1" x14ac:dyDescent="0.25">
      <c r="A34" s="98"/>
      <c r="B34" s="104"/>
      <c r="C34" s="89"/>
      <c r="D34" s="92"/>
      <c r="E34" s="89"/>
      <c r="F34" s="150"/>
      <c r="G34" s="89"/>
      <c r="H34" s="140"/>
      <c r="I34" s="89"/>
      <c r="J34" s="98"/>
      <c r="K34" s="104"/>
      <c r="L34" s="89"/>
      <c r="M34" s="92"/>
      <c r="N34" s="89"/>
      <c r="O34" s="96"/>
      <c r="P34" s="89"/>
      <c r="Q34" s="127"/>
      <c r="R34" s="98"/>
      <c r="S34" s="104"/>
      <c r="T34" s="89"/>
      <c r="U34" s="92"/>
      <c r="V34" s="89"/>
      <c r="W34" s="96"/>
      <c r="X34" s="89"/>
      <c r="Y34" s="140"/>
    </row>
    <row r="35" spans="1:25" ht="15" customHeight="1" x14ac:dyDescent="0.25">
      <c r="A35" s="98">
        <f t="shared" ref="A35" si="24">A33+1</f>
        <v>11</v>
      </c>
      <c r="B35" s="104" t="s">
        <v>11</v>
      </c>
      <c r="C35" s="89"/>
      <c r="D35" s="92">
        <v>500000000</v>
      </c>
      <c r="E35" s="89"/>
      <c r="F35" s="150"/>
      <c r="G35" s="89"/>
      <c r="H35" s="140">
        <v>1372617.37</v>
      </c>
      <c r="I35" s="89"/>
      <c r="J35" s="98">
        <f t="shared" ref="J35" si="25">J33+1</f>
        <v>11</v>
      </c>
      <c r="K35" s="104" t="s">
        <v>11</v>
      </c>
      <c r="L35" s="89"/>
      <c r="M35" s="92">
        <v>500000000</v>
      </c>
      <c r="N35" s="89"/>
      <c r="O35" s="96"/>
      <c r="P35" s="89"/>
      <c r="Q35" s="127">
        <v>10411501.43</v>
      </c>
      <c r="R35" s="98">
        <f t="shared" ref="R35" si="26">R33+1</f>
        <v>11</v>
      </c>
      <c r="S35" s="104" t="s">
        <v>11</v>
      </c>
      <c r="T35" s="89"/>
      <c r="U35" s="92">
        <v>500000000</v>
      </c>
      <c r="V35" s="89"/>
      <c r="W35" s="96"/>
      <c r="X35" s="89"/>
      <c r="Y35" s="140">
        <v>0</v>
      </c>
    </row>
    <row r="36" spans="1:25" ht="15" customHeight="1" x14ac:dyDescent="0.25">
      <c r="A36" s="98"/>
      <c r="B36" s="104"/>
      <c r="C36" s="89"/>
      <c r="D36" s="92"/>
      <c r="E36" s="89"/>
      <c r="F36" s="150"/>
      <c r="G36" s="89"/>
      <c r="H36" s="140"/>
      <c r="I36" s="89"/>
      <c r="J36" s="98"/>
      <c r="K36" s="104"/>
      <c r="L36" s="89"/>
      <c r="M36" s="92"/>
      <c r="N36" s="89"/>
      <c r="O36" s="96"/>
      <c r="P36" s="89"/>
      <c r="Q36" s="127"/>
      <c r="R36" s="98"/>
      <c r="S36" s="104"/>
      <c r="T36" s="89"/>
      <c r="U36" s="92"/>
      <c r="V36" s="89"/>
      <c r="W36" s="96"/>
      <c r="X36" s="89"/>
      <c r="Y36" s="140"/>
    </row>
    <row r="37" spans="1:25" ht="15" customHeight="1" x14ac:dyDescent="0.25">
      <c r="A37" s="98">
        <f t="shared" ref="A37" si="27">A35+1</f>
        <v>12</v>
      </c>
      <c r="B37" s="104" t="s">
        <v>7</v>
      </c>
      <c r="C37" s="89"/>
      <c r="D37" s="92">
        <v>1400000000</v>
      </c>
      <c r="E37" s="89"/>
      <c r="F37" s="150"/>
      <c r="G37" s="89"/>
      <c r="H37" s="140">
        <v>3954849.6799999997</v>
      </c>
      <c r="I37" s="89"/>
      <c r="J37" s="98">
        <f t="shared" ref="J37" si="28">J35+1</f>
        <v>12</v>
      </c>
      <c r="K37" s="104" t="s">
        <v>7</v>
      </c>
      <c r="L37" s="89"/>
      <c r="M37" s="92">
        <v>1400000000</v>
      </c>
      <c r="N37" s="89"/>
      <c r="O37" s="96"/>
      <c r="P37" s="89"/>
      <c r="Q37" s="127">
        <v>30214267.350000001</v>
      </c>
      <c r="R37" s="98">
        <f t="shared" ref="R37" si="29">R35+1</f>
        <v>12</v>
      </c>
      <c r="S37" s="104" t="s">
        <v>7</v>
      </c>
      <c r="T37" s="89"/>
      <c r="U37" s="92">
        <v>1400000000</v>
      </c>
      <c r="V37" s="89"/>
      <c r="W37" s="96"/>
      <c r="X37" s="89"/>
      <c r="Y37" s="140">
        <v>0</v>
      </c>
    </row>
    <row r="38" spans="1:25" ht="15" customHeight="1" x14ac:dyDescent="0.25">
      <c r="A38" s="98"/>
      <c r="B38" s="104"/>
      <c r="C38" s="89"/>
      <c r="D38" s="92"/>
      <c r="E38" s="89"/>
      <c r="F38" s="150"/>
      <c r="G38" s="89"/>
      <c r="H38" s="140"/>
      <c r="I38" s="89"/>
      <c r="J38" s="98"/>
      <c r="K38" s="104"/>
      <c r="L38" s="89"/>
      <c r="M38" s="92"/>
      <c r="N38" s="89"/>
      <c r="O38" s="96"/>
      <c r="P38" s="89"/>
      <c r="Q38" s="127"/>
      <c r="R38" s="98"/>
      <c r="S38" s="104"/>
      <c r="T38" s="89"/>
      <c r="U38" s="92"/>
      <c r="V38" s="89"/>
      <c r="W38" s="96"/>
      <c r="X38" s="89"/>
      <c r="Y38" s="140"/>
    </row>
    <row r="39" spans="1:25" ht="15" customHeight="1" x14ac:dyDescent="0.25">
      <c r="A39" s="98">
        <f t="shared" ref="A39:A41" si="30">A37+1</f>
        <v>13</v>
      </c>
      <c r="B39" s="104" t="s">
        <v>7</v>
      </c>
      <c r="C39" s="89"/>
      <c r="D39" s="92">
        <v>610000000</v>
      </c>
      <c r="E39" s="89"/>
      <c r="F39" s="150"/>
      <c r="G39" s="89"/>
      <c r="H39" s="140">
        <v>1771385.15</v>
      </c>
      <c r="I39" s="89"/>
      <c r="J39" s="98">
        <f t="shared" ref="J39:J45" si="31">J37+1</f>
        <v>13</v>
      </c>
      <c r="K39" s="104" t="s">
        <v>7</v>
      </c>
      <c r="L39" s="89"/>
      <c r="M39" s="92">
        <v>610000000</v>
      </c>
      <c r="N39" s="89"/>
      <c r="O39" s="96"/>
      <c r="P39" s="89"/>
      <c r="Q39" s="127">
        <v>13522735.35</v>
      </c>
      <c r="R39" s="98">
        <f t="shared" ref="R39:R41" si="32">R37+1</f>
        <v>13</v>
      </c>
      <c r="S39" s="104" t="s">
        <v>7</v>
      </c>
      <c r="T39" s="89"/>
      <c r="U39" s="92">
        <v>610000000</v>
      </c>
      <c r="V39" s="89"/>
      <c r="W39" s="96"/>
      <c r="X39" s="89"/>
      <c r="Y39" s="140">
        <v>0</v>
      </c>
    </row>
    <row r="40" spans="1:25" ht="15" customHeight="1" x14ac:dyDescent="0.25">
      <c r="A40" s="98"/>
      <c r="B40" s="104"/>
      <c r="C40" s="89"/>
      <c r="D40" s="92"/>
      <c r="E40" s="89"/>
      <c r="F40" s="150"/>
      <c r="G40" s="89"/>
      <c r="H40" s="140"/>
      <c r="I40" s="89"/>
      <c r="J40" s="98"/>
      <c r="K40" s="104"/>
      <c r="L40" s="89"/>
      <c r="M40" s="92"/>
      <c r="N40" s="89"/>
      <c r="O40" s="96"/>
      <c r="P40" s="89"/>
      <c r="Q40" s="127"/>
      <c r="R40" s="98"/>
      <c r="S40" s="104"/>
      <c r="T40" s="89"/>
      <c r="U40" s="92"/>
      <c r="V40" s="89"/>
      <c r="W40" s="96"/>
      <c r="X40" s="89"/>
      <c r="Y40" s="140"/>
    </row>
    <row r="41" spans="1:25" ht="15" customHeight="1" x14ac:dyDescent="0.25">
      <c r="A41" s="98">
        <f t="shared" si="30"/>
        <v>14</v>
      </c>
      <c r="B41" s="104" t="s">
        <v>81</v>
      </c>
      <c r="C41" s="97"/>
      <c r="D41" s="127">
        <v>535000000</v>
      </c>
      <c r="E41" s="97"/>
      <c r="F41" s="150"/>
      <c r="G41" s="97"/>
      <c r="H41" s="138">
        <v>7430555.5500000007</v>
      </c>
      <c r="J41" s="98">
        <f t="shared" si="31"/>
        <v>14</v>
      </c>
      <c r="K41" s="104" t="s">
        <v>81</v>
      </c>
      <c r="L41" s="97"/>
      <c r="M41" s="127">
        <v>535000000</v>
      </c>
      <c r="N41" s="89"/>
      <c r="O41" s="96"/>
      <c r="P41" s="89"/>
      <c r="Q41" s="127">
        <v>11509793.49</v>
      </c>
      <c r="R41" s="98">
        <f t="shared" si="32"/>
        <v>14</v>
      </c>
      <c r="S41" s="104" t="s">
        <v>81</v>
      </c>
      <c r="T41" s="97"/>
      <c r="U41" s="127">
        <v>535000000</v>
      </c>
      <c r="V41" s="89"/>
      <c r="W41" s="96"/>
      <c r="X41" s="89"/>
      <c r="Y41" s="140">
        <v>344520</v>
      </c>
    </row>
    <row r="42" spans="1:25" ht="15" customHeight="1" x14ac:dyDescent="0.25">
      <c r="A42" s="98"/>
      <c r="B42" s="104"/>
      <c r="C42" s="97"/>
      <c r="D42" s="127"/>
      <c r="E42" s="89"/>
      <c r="F42" s="150"/>
      <c r="G42" s="97"/>
      <c r="H42" s="138"/>
      <c r="J42" s="98"/>
      <c r="K42" s="104"/>
      <c r="L42" s="97"/>
      <c r="M42" s="127"/>
      <c r="N42" s="89"/>
      <c r="O42" s="96"/>
      <c r="P42" s="89"/>
      <c r="Q42" s="127"/>
      <c r="R42" s="98"/>
      <c r="S42" s="104"/>
      <c r="T42" s="97"/>
      <c r="U42" s="127"/>
      <c r="V42" s="89"/>
      <c r="W42" s="96"/>
      <c r="X42" s="89"/>
      <c r="Y42" s="140"/>
    </row>
    <row r="43" spans="1:25" ht="15" customHeight="1" x14ac:dyDescent="0.25">
      <c r="A43" s="98">
        <f t="shared" ref="A43:A49" si="33">A41+1</f>
        <v>15</v>
      </c>
      <c r="B43" s="104" t="s">
        <v>9</v>
      </c>
      <c r="C43" s="139"/>
      <c r="D43" s="127">
        <v>735000000</v>
      </c>
      <c r="E43" s="126">
        <v>735000000</v>
      </c>
      <c r="F43" s="150"/>
      <c r="G43" s="89"/>
      <c r="H43" s="138">
        <v>2070702.69</v>
      </c>
      <c r="J43" s="98">
        <f t="shared" si="31"/>
        <v>15</v>
      </c>
      <c r="K43" s="104" t="s">
        <v>9</v>
      </c>
      <c r="L43" s="139"/>
      <c r="M43" s="127">
        <v>735000000</v>
      </c>
      <c r="N43" s="127"/>
      <c r="O43" s="96"/>
      <c r="P43" s="89"/>
      <c r="Q43" s="127">
        <v>16479310.32</v>
      </c>
      <c r="R43" s="98">
        <f t="shared" ref="R43:R49" si="34">R41+1</f>
        <v>15</v>
      </c>
      <c r="S43" s="104" t="s">
        <v>9</v>
      </c>
      <c r="T43" s="139"/>
      <c r="U43" s="127">
        <v>735000000</v>
      </c>
      <c r="V43" s="89"/>
      <c r="W43" s="96"/>
      <c r="X43" s="89"/>
      <c r="Y43" s="140">
        <v>0</v>
      </c>
    </row>
    <row r="44" spans="1:25" ht="15" customHeight="1" x14ac:dyDescent="0.25">
      <c r="A44" s="98"/>
      <c r="B44" s="104"/>
      <c r="C44" s="139"/>
      <c r="D44" s="127"/>
      <c r="E44" s="126"/>
      <c r="F44" s="150"/>
      <c r="G44" s="89"/>
      <c r="H44" s="138"/>
      <c r="J44" s="98"/>
      <c r="K44" s="104"/>
      <c r="L44" s="139"/>
      <c r="M44" s="127"/>
      <c r="N44" s="127"/>
      <c r="O44" s="96"/>
      <c r="P44" s="89"/>
      <c r="Q44" s="127"/>
      <c r="R44" s="98"/>
      <c r="S44" s="104"/>
      <c r="T44" s="139"/>
      <c r="U44" s="127"/>
      <c r="V44" s="89"/>
      <c r="W44" s="96"/>
      <c r="X44" s="89"/>
      <c r="Y44" s="140"/>
    </row>
    <row r="45" spans="1:25" ht="15" customHeight="1" x14ac:dyDescent="0.25">
      <c r="A45" s="98">
        <f t="shared" si="33"/>
        <v>16</v>
      </c>
      <c r="B45" s="104" t="s">
        <v>7</v>
      </c>
      <c r="C45" s="139"/>
      <c r="D45" s="127">
        <v>500000000</v>
      </c>
      <c r="E45" s="70"/>
      <c r="F45" s="150"/>
      <c r="G45" s="69"/>
      <c r="H45" s="138">
        <v>129577</v>
      </c>
      <c r="J45" s="98">
        <f t="shared" si="31"/>
        <v>16</v>
      </c>
      <c r="K45" s="104" t="s">
        <v>7</v>
      </c>
      <c r="L45" s="139"/>
      <c r="M45" s="127">
        <v>500000000</v>
      </c>
      <c r="N45" s="127"/>
      <c r="O45" s="96"/>
      <c r="P45" s="89"/>
      <c r="Q45" s="127">
        <v>8841968.9900000002</v>
      </c>
      <c r="R45" s="98">
        <f t="shared" si="34"/>
        <v>16</v>
      </c>
      <c r="S45" s="104" t="s">
        <v>7</v>
      </c>
      <c r="T45" s="139"/>
      <c r="U45" s="127">
        <v>500000000</v>
      </c>
      <c r="V45" s="89"/>
      <c r="W45" s="96"/>
      <c r="X45" s="89"/>
      <c r="Y45" s="140">
        <v>0</v>
      </c>
    </row>
    <row r="46" spans="1:25" ht="15" customHeight="1" x14ac:dyDescent="0.25">
      <c r="A46" s="98"/>
      <c r="B46" s="104"/>
      <c r="C46" s="139"/>
      <c r="D46" s="127"/>
      <c r="E46" s="70"/>
      <c r="F46" s="150"/>
      <c r="G46" s="69"/>
      <c r="H46" s="138"/>
      <c r="J46" s="98"/>
      <c r="K46" s="104"/>
      <c r="L46" s="139"/>
      <c r="M46" s="127"/>
      <c r="N46" s="127"/>
      <c r="O46" s="96"/>
      <c r="P46" s="89"/>
      <c r="Q46" s="127"/>
      <c r="R46" s="98"/>
      <c r="S46" s="104"/>
      <c r="T46" s="139"/>
      <c r="U46" s="127"/>
      <c r="V46" s="89"/>
      <c r="W46" s="96"/>
      <c r="X46" s="89"/>
      <c r="Y46" s="140"/>
    </row>
    <row r="47" spans="1:25" ht="15" customHeight="1" x14ac:dyDescent="0.25">
      <c r="A47" s="98">
        <f t="shared" si="33"/>
        <v>17</v>
      </c>
      <c r="B47" s="104" t="s">
        <v>81</v>
      </c>
      <c r="C47" s="139"/>
      <c r="D47" s="127">
        <v>1312000000</v>
      </c>
      <c r="E47" s="70"/>
      <c r="F47" s="150"/>
      <c r="G47" s="69"/>
      <c r="H47" s="138">
        <v>4044437.2</v>
      </c>
      <c r="J47" s="98">
        <f t="shared" ref="J47:J49" si="35">J45+1</f>
        <v>17</v>
      </c>
      <c r="K47" s="104" t="s">
        <v>81</v>
      </c>
      <c r="L47" s="139"/>
      <c r="M47" s="127">
        <v>1312000000</v>
      </c>
      <c r="N47" s="127"/>
      <c r="O47" s="96"/>
      <c r="P47" s="89"/>
      <c r="Q47" s="127">
        <v>29105628.43</v>
      </c>
      <c r="R47" s="98">
        <f t="shared" si="34"/>
        <v>17</v>
      </c>
      <c r="S47" s="104" t="s">
        <v>81</v>
      </c>
      <c r="T47" s="139"/>
      <c r="U47" s="127">
        <v>1312000000</v>
      </c>
      <c r="V47" s="89"/>
      <c r="W47" s="96"/>
      <c r="X47" s="89"/>
      <c r="Y47" s="140">
        <v>0</v>
      </c>
    </row>
    <row r="48" spans="1:25" ht="15" customHeight="1" x14ac:dyDescent="0.25">
      <c r="A48" s="98"/>
      <c r="B48" s="104"/>
      <c r="C48" s="139"/>
      <c r="D48" s="127"/>
      <c r="E48" s="70"/>
      <c r="F48" s="150"/>
      <c r="G48" s="69"/>
      <c r="H48" s="138"/>
      <c r="J48" s="98"/>
      <c r="K48" s="104"/>
      <c r="L48" s="139"/>
      <c r="M48" s="127"/>
      <c r="N48" s="127"/>
      <c r="O48" s="96"/>
      <c r="P48" s="89"/>
      <c r="Q48" s="127"/>
      <c r="R48" s="98"/>
      <c r="S48" s="104"/>
      <c r="T48" s="139"/>
      <c r="U48" s="127"/>
      <c r="V48" s="89"/>
      <c r="W48" s="96"/>
      <c r="X48" s="89"/>
      <c r="Y48" s="140"/>
    </row>
    <row r="49" spans="1:25" ht="15" customHeight="1" x14ac:dyDescent="0.25">
      <c r="A49" s="98">
        <f t="shared" si="33"/>
        <v>18</v>
      </c>
      <c r="B49" s="102" t="s">
        <v>29</v>
      </c>
      <c r="C49" s="97"/>
      <c r="D49" s="127">
        <v>389179937</v>
      </c>
      <c r="E49" s="89"/>
      <c r="F49" s="150"/>
      <c r="G49" s="89"/>
      <c r="H49" s="140">
        <v>4684326.9399999995</v>
      </c>
      <c r="J49" s="98">
        <f t="shared" si="35"/>
        <v>18</v>
      </c>
      <c r="K49" s="104" t="s">
        <v>29</v>
      </c>
      <c r="L49" s="139"/>
      <c r="M49" s="127">
        <v>389179937</v>
      </c>
      <c r="N49" s="89"/>
      <c r="O49" s="96"/>
      <c r="P49" s="89"/>
      <c r="Q49" s="127">
        <v>5462302.7300000004</v>
      </c>
      <c r="R49" s="98">
        <f t="shared" si="34"/>
        <v>18</v>
      </c>
      <c r="S49" s="102" t="s">
        <v>29</v>
      </c>
      <c r="T49" s="97"/>
      <c r="U49" s="127">
        <v>389179937</v>
      </c>
      <c r="V49" s="89"/>
      <c r="W49" s="96"/>
      <c r="X49" s="89"/>
      <c r="Y49" s="140">
        <v>0</v>
      </c>
    </row>
    <row r="50" spans="1:25" ht="15" customHeight="1" x14ac:dyDescent="0.25">
      <c r="A50" s="98"/>
      <c r="B50" s="102"/>
      <c r="C50" s="89"/>
      <c r="D50" s="92"/>
      <c r="E50" s="89"/>
      <c r="F50" s="150"/>
      <c r="G50" s="89"/>
      <c r="H50" s="140"/>
      <c r="J50" s="98"/>
      <c r="K50" s="104"/>
      <c r="L50" s="139"/>
      <c r="M50" s="127"/>
      <c r="N50" s="89"/>
      <c r="O50" s="96"/>
      <c r="P50" s="89"/>
      <c r="Q50" s="127"/>
      <c r="R50" s="98"/>
      <c r="S50" s="102"/>
      <c r="T50" s="89"/>
      <c r="U50" s="127"/>
      <c r="V50" s="89"/>
      <c r="W50" s="96"/>
      <c r="X50" s="89"/>
      <c r="Y50" s="140"/>
    </row>
    <row r="51" spans="1:25" ht="15" customHeight="1" x14ac:dyDescent="0.25">
      <c r="A51" s="98">
        <f t="shared" ref="A51" si="36">A49+1</f>
        <v>19</v>
      </c>
      <c r="B51" s="88" t="s">
        <v>29</v>
      </c>
      <c r="C51" s="89"/>
      <c r="D51" s="92">
        <v>500000000</v>
      </c>
      <c r="E51" s="89"/>
      <c r="F51" s="150"/>
      <c r="G51" s="89"/>
      <c r="H51" s="140">
        <v>6224066.4000000004</v>
      </c>
      <c r="J51" s="98">
        <f t="shared" ref="J51" si="37">J49+1</f>
        <v>19</v>
      </c>
      <c r="K51" s="104" t="s">
        <v>29</v>
      </c>
      <c r="L51" s="139"/>
      <c r="M51" s="127">
        <v>500000000</v>
      </c>
      <c r="N51" s="89"/>
      <c r="O51" s="96"/>
      <c r="P51" s="89"/>
      <c r="Q51" s="127">
        <v>4080551.7699999996</v>
      </c>
      <c r="R51" s="98">
        <f t="shared" ref="R51" si="38">R49+1</f>
        <v>19</v>
      </c>
      <c r="S51" s="88" t="s">
        <v>29</v>
      </c>
      <c r="T51" s="89"/>
      <c r="U51" s="92">
        <v>500000000</v>
      </c>
      <c r="V51" s="89"/>
      <c r="W51" s="96"/>
      <c r="X51" s="89"/>
      <c r="Y51" s="140">
        <v>0</v>
      </c>
    </row>
    <row r="52" spans="1:25" ht="15" customHeight="1" x14ac:dyDescent="0.25">
      <c r="A52" s="98"/>
      <c r="B52" s="88"/>
      <c r="C52" s="89"/>
      <c r="D52" s="92"/>
      <c r="E52" s="89"/>
      <c r="F52" s="150"/>
      <c r="G52" s="89"/>
      <c r="H52" s="140"/>
      <c r="J52" s="98"/>
      <c r="K52" s="104"/>
      <c r="L52" s="139"/>
      <c r="M52" s="127"/>
      <c r="N52" s="89"/>
      <c r="O52" s="96"/>
      <c r="P52" s="89"/>
      <c r="Q52" s="127"/>
      <c r="R52" s="98"/>
      <c r="S52" s="88"/>
      <c r="T52" s="89"/>
      <c r="U52" s="92"/>
      <c r="V52" s="89"/>
      <c r="W52" s="96"/>
      <c r="X52" s="89"/>
      <c r="Y52" s="140"/>
    </row>
    <row r="53" spans="1:25" ht="15" customHeight="1" x14ac:dyDescent="0.25">
      <c r="A53" s="98">
        <f t="shared" ref="A53" si="39">A51+1</f>
        <v>20</v>
      </c>
      <c r="B53" s="88" t="s">
        <v>29</v>
      </c>
      <c r="C53" s="89"/>
      <c r="D53" s="92">
        <v>1750000000</v>
      </c>
      <c r="E53" s="89"/>
      <c r="F53" s="150"/>
      <c r="G53" s="89"/>
      <c r="H53" s="140">
        <v>25397322.18</v>
      </c>
      <c r="J53" s="98">
        <f t="shared" ref="J53" si="40">J51+1</f>
        <v>20</v>
      </c>
      <c r="K53" s="104" t="s">
        <v>29</v>
      </c>
      <c r="L53" s="139"/>
      <c r="M53" s="127">
        <v>1750000000</v>
      </c>
      <c r="N53" s="89"/>
      <c r="O53" s="96"/>
      <c r="P53" s="89"/>
      <c r="Q53" s="127">
        <v>20982544.93</v>
      </c>
      <c r="R53" s="98">
        <f t="shared" ref="R53" si="41">R51+1</f>
        <v>20</v>
      </c>
      <c r="S53" s="88" t="s">
        <v>29</v>
      </c>
      <c r="T53" s="89"/>
      <c r="U53" s="92">
        <v>1750000000</v>
      </c>
      <c r="V53" s="89"/>
      <c r="W53" s="96"/>
      <c r="X53" s="89"/>
      <c r="Y53" s="140">
        <v>104420.88</v>
      </c>
    </row>
    <row r="54" spans="1:25" ht="15" customHeight="1" x14ac:dyDescent="0.25">
      <c r="A54" s="98"/>
      <c r="B54" s="88"/>
      <c r="C54" s="89"/>
      <c r="D54" s="92"/>
      <c r="E54" s="89"/>
      <c r="F54" s="150"/>
      <c r="G54" s="89"/>
      <c r="H54" s="140"/>
      <c r="J54" s="98"/>
      <c r="K54" s="104"/>
      <c r="L54" s="139"/>
      <c r="M54" s="127"/>
      <c r="N54" s="89"/>
      <c r="O54" s="96"/>
      <c r="P54" s="89"/>
      <c r="Q54" s="127"/>
      <c r="R54" s="98"/>
      <c r="S54" s="88"/>
      <c r="T54" s="89"/>
      <c r="U54" s="92"/>
      <c r="V54" s="89"/>
      <c r="W54" s="96"/>
      <c r="X54" s="89"/>
      <c r="Y54" s="140"/>
    </row>
    <row r="55" spans="1:25" ht="15" customHeight="1" x14ac:dyDescent="0.25">
      <c r="A55" s="98">
        <f t="shared" ref="A55" si="42">A53+1</f>
        <v>21</v>
      </c>
      <c r="B55" s="88" t="s">
        <v>29</v>
      </c>
      <c r="C55" s="89"/>
      <c r="D55" s="92">
        <v>1920000000</v>
      </c>
      <c r="E55" s="89"/>
      <c r="F55" s="150"/>
      <c r="G55" s="89"/>
      <c r="H55" s="140">
        <v>33446001.509999998</v>
      </c>
      <c r="J55" s="98">
        <f t="shared" ref="J55" si="43">J53+1</f>
        <v>21</v>
      </c>
      <c r="K55" s="104" t="s">
        <v>29</v>
      </c>
      <c r="L55" s="139"/>
      <c r="M55" s="127">
        <v>1920000000</v>
      </c>
      <c r="N55" s="89"/>
      <c r="O55" s="96"/>
      <c r="P55" s="89"/>
      <c r="Q55" s="127">
        <v>25825127.93</v>
      </c>
      <c r="R55" s="98">
        <f t="shared" ref="R55" si="44">R53+1</f>
        <v>21</v>
      </c>
      <c r="S55" s="88" t="s">
        <v>29</v>
      </c>
      <c r="T55" s="89"/>
      <c r="U55" s="92">
        <v>1920000000</v>
      </c>
      <c r="V55" s="89"/>
      <c r="W55" s="96"/>
      <c r="X55" s="89"/>
      <c r="Y55" s="140">
        <v>0</v>
      </c>
    </row>
    <row r="56" spans="1:25" ht="15" customHeight="1" x14ac:dyDescent="0.25">
      <c r="A56" s="98"/>
      <c r="B56" s="88"/>
      <c r="C56" s="89"/>
      <c r="D56" s="92"/>
      <c r="E56" s="89"/>
      <c r="F56" s="150"/>
      <c r="G56" s="89"/>
      <c r="H56" s="140"/>
      <c r="J56" s="98"/>
      <c r="K56" s="104"/>
      <c r="L56" s="139"/>
      <c r="M56" s="127"/>
      <c r="N56" s="89"/>
      <c r="O56" s="96"/>
      <c r="P56" s="89"/>
      <c r="Q56" s="127"/>
      <c r="R56" s="98"/>
      <c r="S56" s="88"/>
      <c r="T56" s="89"/>
      <c r="U56" s="92"/>
      <c r="V56" s="89"/>
      <c r="W56" s="96"/>
      <c r="X56" s="89"/>
      <c r="Y56" s="140"/>
    </row>
    <row r="57" spans="1:25" ht="15" customHeight="1" x14ac:dyDescent="0.25">
      <c r="A57" s="98">
        <f t="shared" ref="A57" si="45">A55+1</f>
        <v>22</v>
      </c>
      <c r="B57" s="88" t="s">
        <v>29</v>
      </c>
      <c r="C57" s="89"/>
      <c r="D57" s="92">
        <v>1444885373.0799999</v>
      </c>
      <c r="E57" s="89"/>
      <c r="F57" s="150"/>
      <c r="G57" s="89"/>
      <c r="H57" s="140">
        <v>5446902.9000000004</v>
      </c>
      <c r="J57" s="98">
        <f t="shared" ref="J57" si="46">J55+1</f>
        <v>22</v>
      </c>
      <c r="K57" s="104" t="s">
        <v>29</v>
      </c>
      <c r="L57" s="139"/>
      <c r="M57" s="127">
        <v>1444885373.0799999</v>
      </c>
      <c r="N57" s="89"/>
      <c r="O57" s="96"/>
      <c r="P57" s="89"/>
      <c r="Q57" s="127">
        <v>30416908.380000003</v>
      </c>
      <c r="R57" s="98">
        <f t="shared" ref="R57" si="47">R55+1</f>
        <v>22</v>
      </c>
      <c r="S57" s="88" t="s">
        <v>29</v>
      </c>
      <c r="T57" s="89"/>
      <c r="U57" s="92">
        <v>1444885373.0799999</v>
      </c>
      <c r="V57" s="89"/>
      <c r="W57" s="96"/>
      <c r="X57" s="89"/>
      <c r="Y57" s="140">
        <v>0</v>
      </c>
    </row>
    <row r="58" spans="1:25" ht="15" customHeight="1" x14ac:dyDescent="0.25">
      <c r="A58" s="98"/>
      <c r="B58" s="88"/>
      <c r="C58" s="89"/>
      <c r="D58" s="92"/>
      <c r="E58" s="89"/>
      <c r="F58" s="150"/>
      <c r="G58" s="89"/>
      <c r="H58" s="140"/>
      <c r="J58" s="98"/>
      <c r="K58" s="104"/>
      <c r="L58" s="139"/>
      <c r="M58" s="127"/>
      <c r="N58" s="89"/>
      <c r="O58" s="96"/>
      <c r="P58" s="89"/>
      <c r="Q58" s="127"/>
      <c r="R58" s="98"/>
      <c r="S58" s="88"/>
      <c r="T58" s="89"/>
      <c r="U58" s="92"/>
      <c r="V58" s="89"/>
      <c r="W58" s="96"/>
      <c r="X58" s="89"/>
      <c r="Y58" s="140"/>
    </row>
    <row r="59" spans="1:25" ht="15" customHeight="1" x14ac:dyDescent="0.25">
      <c r="A59" s="98">
        <f t="shared" ref="A59" si="48">A57+1</f>
        <v>23</v>
      </c>
      <c r="B59" s="88" t="s">
        <v>29</v>
      </c>
      <c r="C59" s="89"/>
      <c r="D59" s="92">
        <v>1928217853.28</v>
      </c>
      <c r="E59" s="89"/>
      <c r="F59" s="150"/>
      <c r="G59" s="89"/>
      <c r="H59" s="140">
        <v>5773643.0999999996</v>
      </c>
      <c r="J59" s="98">
        <f t="shared" ref="J59" si="49">J57+1</f>
        <v>23</v>
      </c>
      <c r="K59" s="104" t="s">
        <v>29</v>
      </c>
      <c r="L59" s="139"/>
      <c r="M59" s="127">
        <v>1928217853.28</v>
      </c>
      <c r="N59" s="89"/>
      <c r="O59" s="96"/>
      <c r="P59" s="89"/>
      <c r="Q59" s="127">
        <v>41133403.68</v>
      </c>
      <c r="R59" s="98">
        <f t="shared" ref="R59" si="50">R57+1</f>
        <v>23</v>
      </c>
      <c r="S59" s="88" t="s">
        <v>29</v>
      </c>
      <c r="T59" s="89"/>
      <c r="U59" s="92">
        <v>1928217853.28</v>
      </c>
      <c r="V59" s="89"/>
      <c r="W59" s="96"/>
      <c r="X59" s="89"/>
      <c r="Y59" s="140">
        <v>0</v>
      </c>
    </row>
    <row r="60" spans="1:25" ht="15" customHeight="1" x14ac:dyDescent="0.25">
      <c r="A60" s="98"/>
      <c r="B60" s="88"/>
      <c r="C60" s="89"/>
      <c r="D60" s="92"/>
      <c r="E60" s="89"/>
      <c r="F60" s="150"/>
      <c r="G60" s="89"/>
      <c r="H60" s="140"/>
      <c r="J60" s="98"/>
      <c r="K60" s="104"/>
      <c r="L60" s="139"/>
      <c r="M60" s="127"/>
      <c r="N60" s="89"/>
      <c r="O60" s="96"/>
      <c r="P60" s="89"/>
      <c r="Q60" s="127"/>
      <c r="R60" s="98"/>
      <c r="S60" s="88"/>
      <c r="T60" s="89"/>
      <c r="U60" s="92"/>
      <c r="V60" s="89"/>
      <c r="W60" s="96"/>
      <c r="X60" s="89"/>
      <c r="Y60" s="140"/>
    </row>
    <row r="61" spans="1:25" ht="15" customHeight="1" x14ac:dyDescent="0.25">
      <c r="A61" s="98">
        <f>A59+1</f>
        <v>24</v>
      </c>
      <c r="B61" s="88" t="s">
        <v>29</v>
      </c>
      <c r="C61" s="89"/>
      <c r="D61" s="92">
        <v>1000000000</v>
      </c>
      <c r="E61" s="89"/>
      <c r="F61" s="150"/>
      <c r="G61" s="89"/>
      <c r="H61" s="138">
        <v>12461358.060000001</v>
      </c>
      <c r="J61" s="98">
        <f t="shared" ref="J61:J79" si="51">J59+1</f>
        <v>24</v>
      </c>
      <c r="K61" s="104" t="s">
        <v>29</v>
      </c>
      <c r="L61" s="139"/>
      <c r="M61" s="127">
        <v>1000000000</v>
      </c>
      <c r="N61" s="89"/>
      <c r="O61" s="96"/>
      <c r="P61" s="89"/>
      <c r="Q61" s="127">
        <v>18377822.539999999</v>
      </c>
      <c r="R61" s="98">
        <f t="shared" ref="R61" si="52">R59+1</f>
        <v>24</v>
      </c>
      <c r="S61" s="88" t="s">
        <v>29</v>
      </c>
      <c r="T61" s="89"/>
      <c r="U61" s="92">
        <v>1000000000</v>
      </c>
      <c r="V61" s="89"/>
      <c r="W61" s="96"/>
      <c r="X61" s="89"/>
      <c r="Y61" s="140">
        <v>0</v>
      </c>
    </row>
    <row r="62" spans="1:25" ht="15" customHeight="1" x14ac:dyDescent="0.25">
      <c r="A62" s="98"/>
      <c r="B62" s="88"/>
      <c r="C62" s="89"/>
      <c r="D62" s="92"/>
      <c r="E62" s="89"/>
      <c r="F62" s="150"/>
      <c r="G62" s="89"/>
      <c r="H62" s="138"/>
      <c r="J62" s="98"/>
      <c r="K62" s="104"/>
      <c r="L62" s="139"/>
      <c r="M62" s="127"/>
      <c r="N62" s="89"/>
      <c r="O62" s="96"/>
      <c r="P62" s="89"/>
      <c r="Q62" s="127"/>
      <c r="R62" s="98"/>
      <c r="S62" s="88"/>
      <c r="T62" s="89"/>
      <c r="U62" s="92"/>
      <c r="V62" s="89"/>
      <c r="W62" s="96"/>
      <c r="X62" s="89"/>
      <c r="Y62" s="140"/>
    </row>
    <row r="63" spans="1:25" ht="15" customHeight="1" x14ac:dyDescent="0.25">
      <c r="A63" s="98">
        <f t="shared" ref="A63" si="53">A61+1</f>
        <v>25</v>
      </c>
      <c r="B63" s="88" t="s">
        <v>29</v>
      </c>
      <c r="C63" s="89"/>
      <c r="D63" s="92">
        <v>1000000000</v>
      </c>
      <c r="E63" s="89"/>
      <c r="F63" s="150"/>
      <c r="G63" s="89"/>
      <c r="H63" s="138">
        <v>0</v>
      </c>
      <c r="J63" s="98">
        <f t="shared" si="51"/>
        <v>25</v>
      </c>
      <c r="K63" s="104" t="s">
        <v>29</v>
      </c>
      <c r="L63" s="139"/>
      <c r="M63" s="127">
        <v>1000000000</v>
      </c>
      <c r="N63" s="89"/>
      <c r="O63" s="96"/>
      <c r="P63" s="89"/>
      <c r="Q63" s="127">
        <v>19855045.539999999</v>
      </c>
      <c r="R63" s="98">
        <f t="shared" ref="R63" si="54">R61+1</f>
        <v>25</v>
      </c>
      <c r="S63" s="88" t="s">
        <v>29</v>
      </c>
      <c r="T63" s="89"/>
      <c r="U63" s="92">
        <v>1000000000</v>
      </c>
      <c r="V63" s="89"/>
      <c r="W63" s="96"/>
      <c r="X63" s="89"/>
      <c r="Y63" s="140">
        <v>0</v>
      </c>
    </row>
    <row r="64" spans="1:25" ht="15" customHeight="1" x14ac:dyDescent="0.25">
      <c r="A64" s="98"/>
      <c r="B64" s="88"/>
      <c r="C64" s="89"/>
      <c r="D64" s="92"/>
      <c r="E64" s="89"/>
      <c r="F64" s="150"/>
      <c r="G64" s="89"/>
      <c r="H64" s="138"/>
      <c r="J64" s="98"/>
      <c r="K64" s="104"/>
      <c r="L64" s="139"/>
      <c r="M64" s="127"/>
      <c r="N64" s="89"/>
      <c r="O64" s="96"/>
      <c r="P64" s="89"/>
      <c r="Q64" s="127"/>
      <c r="R64" s="98"/>
      <c r="S64" s="88"/>
      <c r="T64" s="89"/>
      <c r="U64" s="92"/>
      <c r="V64" s="89"/>
      <c r="W64" s="96"/>
      <c r="X64" s="89"/>
      <c r="Y64" s="140"/>
    </row>
    <row r="65" spans="1:25" ht="15" customHeight="1" x14ac:dyDescent="0.25">
      <c r="A65" s="98">
        <f t="shared" ref="A65:A77" si="55">A63+1</f>
        <v>26</v>
      </c>
      <c r="B65" s="88" t="s">
        <v>29</v>
      </c>
      <c r="C65" s="89"/>
      <c r="D65" s="105">
        <v>300000000</v>
      </c>
      <c r="E65" s="89"/>
      <c r="F65" s="150"/>
      <c r="G65" s="89"/>
      <c r="H65" s="138">
        <v>0</v>
      </c>
      <c r="J65" s="98">
        <f t="shared" si="51"/>
        <v>26</v>
      </c>
      <c r="K65" s="104" t="s">
        <v>29</v>
      </c>
      <c r="L65" s="139"/>
      <c r="M65" s="127">
        <v>300000000</v>
      </c>
      <c r="N65" s="89"/>
      <c r="O65" s="96"/>
      <c r="P65" s="89"/>
      <c r="Q65" s="127">
        <v>6256250</v>
      </c>
      <c r="R65" s="98">
        <f t="shared" ref="R65" si="56">R63+1</f>
        <v>26</v>
      </c>
      <c r="S65" s="88" t="s">
        <v>29</v>
      </c>
      <c r="T65" s="89"/>
      <c r="U65" s="105">
        <v>300000000</v>
      </c>
      <c r="V65" s="89"/>
      <c r="W65" s="96"/>
      <c r="X65" s="89"/>
      <c r="Y65" s="140">
        <v>0</v>
      </c>
    </row>
    <row r="66" spans="1:25" ht="15" customHeight="1" x14ac:dyDescent="0.25">
      <c r="A66" s="98"/>
      <c r="B66" s="88"/>
      <c r="C66" s="89"/>
      <c r="D66" s="105"/>
      <c r="E66" s="89"/>
      <c r="F66" s="150"/>
      <c r="G66" s="89"/>
      <c r="H66" s="138"/>
      <c r="J66" s="98"/>
      <c r="K66" s="104"/>
      <c r="L66" s="139"/>
      <c r="M66" s="127"/>
      <c r="N66" s="89"/>
      <c r="O66" s="96"/>
      <c r="P66" s="89"/>
      <c r="Q66" s="127"/>
      <c r="R66" s="98"/>
      <c r="S66" s="88"/>
      <c r="T66" s="89"/>
      <c r="U66" s="105"/>
      <c r="V66" s="89"/>
      <c r="W66" s="96"/>
      <c r="X66" s="89"/>
      <c r="Y66" s="140"/>
    </row>
    <row r="67" spans="1:25" ht="15" customHeight="1" x14ac:dyDescent="0.25">
      <c r="A67" s="98">
        <f t="shared" si="55"/>
        <v>27</v>
      </c>
      <c r="B67" s="88" t="s">
        <v>29</v>
      </c>
      <c r="C67" s="89"/>
      <c r="D67" s="90">
        <v>299888355</v>
      </c>
      <c r="E67" s="89"/>
      <c r="F67" s="150"/>
      <c r="G67" s="89"/>
      <c r="H67" s="138">
        <v>0</v>
      </c>
      <c r="J67" s="98">
        <f t="shared" si="51"/>
        <v>27</v>
      </c>
      <c r="K67" s="104" t="s">
        <v>29</v>
      </c>
      <c r="L67" s="139"/>
      <c r="M67" s="127">
        <v>299888355</v>
      </c>
      <c r="N67" s="89"/>
      <c r="O67" s="96"/>
      <c r="P67" s="89"/>
      <c r="Q67" s="127">
        <v>6176146.6800000006</v>
      </c>
      <c r="R67" s="98">
        <f t="shared" ref="R67" si="57">R65+1</f>
        <v>27</v>
      </c>
      <c r="S67" s="88" t="s">
        <v>29</v>
      </c>
      <c r="T67" s="89"/>
      <c r="U67" s="90">
        <v>299888355</v>
      </c>
      <c r="V67" s="89"/>
      <c r="W67" s="96"/>
      <c r="X67" s="89"/>
      <c r="Y67" s="140">
        <v>0</v>
      </c>
    </row>
    <row r="68" spans="1:25" ht="15" customHeight="1" x14ac:dyDescent="0.25">
      <c r="A68" s="98"/>
      <c r="B68" s="88"/>
      <c r="C68" s="89"/>
      <c r="D68" s="90"/>
      <c r="E68" s="89"/>
      <c r="F68" s="150"/>
      <c r="G68" s="89"/>
      <c r="H68" s="138"/>
      <c r="J68" s="98"/>
      <c r="K68" s="104"/>
      <c r="L68" s="139"/>
      <c r="M68" s="127"/>
      <c r="N68" s="89"/>
      <c r="O68" s="96"/>
      <c r="P68" s="89"/>
      <c r="Q68" s="127"/>
      <c r="R68" s="98"/>
      <c r="S68" s="88"/>
      <c r="T68" s="89"/>
      <c r="U68" s="90"/>
      <c r="V68" s="89"/>
      <c r="W68" s="96"/>
      <c r="X68" s="89"/>
      <c r="Y68" s="140"/>
    </row>
    <row r="69" spans="1:25" ht="15" customHeight="1" x14ac:dyDescent="0.25">
      <c r="A69" s="98">
        <f t="shared" si="55"/>
        <v>28</v>
      </c>
      <c r="B69" s="88" t="s">
        <v>29</v>
      </c>
      <c r="C69" s="89"/>
      <c r="D69" s="92">
        <v>223786059</v>
      </c>
      <c r="E69" s="89"/>
      <c r="F69" s="150"/>
      <c r="G69" s="89"/>
      <c r="H69" s="138">
        <v>0</v>
      </c>
      <c r="J69" s="98">
        <f t="shared" si="51"/>
        <v>28</v>
      </c>
      <c r="K69" s="104" t="s">
        <v>29</v>
      </c>
      <c r="L69" s="139"/>
      <c r="M69" s="127">
        <v>223786059</v>
      </c>
      <c r="N69" s="89"/>
      <c r="O69" s="96"/>
      <c r="P69" s="89"/>
      <c r="Q69" s="127">
        <v>4255355.58</v>
      </c>
      <c r="R69" s="98">
        <f t="shared" ref="R69" si="58">R67+1</f>
        <v>28</v>
      </c>
      <c r="S69" s="88" t="s">
        <v>29</v>
      </c>
      <c r="T69" s="89"/>
      <c r="U69" s="92">
        <v>223786059</v>
      </c>
      <c r="V69" s="141"/>
      <c r="W69" s="96"/>
      <c r="X69" s="89"/>
      <c r="Y69" s="140">
        <v>0</v>
      </c>
    </row>
    <row r="70" spans="1:25" ht="15" customHeight="1" x14ac:dyDescent="0.25">
      <c r="A70" s="98"/>
      <c r="B70" s="88"/>
      <c r="C70" s="89"/>
      <c r="D70" s="92"/>
      <c r="E70" s="89"/>
      <c r="F70" s="150"/>
      <c r="G70" s="89"/>
      <c r="H70" s="138"/>
      <c r="J70" s="98"/>
      <c r="K70" s="104"/>
      <c r="L70" s="139"/>
      <c r="M70" s="127"/>
      <c r="N70" s="89"/>
      <c r="O70" s="96"/>
      <c r="P70" s="89"/>
      <c r="Q70" s="127"/>
      <c r="R70" s="98"/>
      <c r="S70" s="88"/>
      <c r="T70" s="89"/>
      <c r="U70" s="92"/>
      <c r="V70" s="141"/>
      <c r="W70" s="96"/>
      <c r="X70" s="89"/>
      <c r="Y70" s="140"/>
    </row>
    <row r="71" spans="1:25" ht="15" customHeight="1" x14ac:dyDescent="0.25">
      <c r="A71" s="98">
        <f t="shared" si="55"/>
        <v>29</v>
      </c>
      <c r="B71" s="88" t="s">
        <v>29</v>
      </c>
      <c r="C71" s="89"/>
      <c r="D71" s="92">
        <v>500379494</v>
      </c>
      <c r="E71" s="89"/>
      <c r="F71" s="150"/>
      <c r="G71" s="89"/>
      <c r="H71" s="138">
        <v>0</v>
      </c>
      <c r="J71" s="98">
        <f t="shared" si="51"/>
        <v>29</v>
      </c>
      <c r="K71" s="104" t="s">
        <v>29</v>
      </c>
      <c r="L71" s="139"/>
      <c r="M71" s="127">
        <v>500379494</v>
      </c>
      <c r="N71" s="89"/>
      <c r="O71" s="96"/>
      <c r="P71" s="89"/>
      <c r="Q71" s="127">
        <v>10349422.07</v>
      </c>
      <c r="R71" s="98">
        <f t="shared" ref="R71" si="59">R69+1</f>
        <v>29</v>
      </c>
      <c r="S71" s="88" t="s">
        <v>29</v>
      </c>
      <c r="T71" s="89"/>
      <c r="U71" s="92">
        <v>500379494</v>
      </c>
      <c r="V71" s="89"/>
      <c r="W71" s="96"/>
      <c r="X71" s="89"/>
      <c r="Y71" s="140">
        <v>0</v>
      </c>
    </row>
    <row r="72" spans="1:25" ht="15" customHeight="1" x14ac:dyDescent="0.25">
      <c r="A72" s="98"/>
      <c r="B72" s="88"/>
      <c r="C72" s="89"/>
      <c r="D72" s="92"/>
      <c r="E72" s="89"/>
      <c r="F72" s="150"/>
      <c r="G72" s="89"/>
      <c r="H72" s="138"/>
      <c r="J72" s="98"/>
      <c r="K72" s="104"/>
      <c r="L72" s="139"/>
      <c r="M72" s="127"/>
      <c r="N72" s="89"/>
      <c r="O72" s="96"/>
      <c r="P72" s="89"/>
      <c r="Q72" s="127"/>
      <c r="R72" s="98"/>
      <c r="S72" s="88"/>
      <c r="T72" s="89"/>
      <c r="U72" s="92"/>
      <c r="V72" s="89"/>
      <c r="W72" s="96"/>
      <c r="X72" s="89"/>
      <c r="Y72" s="140"/>
    </row>
    <row r="73" spans="1:25" ht="15" customHeight="1" x14ac:dyDescent="0.25">
      <c r="A73" s="98">
        <f t="shared" si="55"/>
        <v>30</v>
      </c>
      <c r="B73" s="88" t="s">
        <v>29</v>
      </c>
      <c r="C73" s="89"/>
      <c r="D73" s="92">
        <v>86788886</v>
      </c>
      <c r="E73" s="89"/>
      <c r="F73" s="150"/>
      <c r="G73" s="89"/>
      <c r="H73" s="138">
        <v>0</v>
      </c>
      <c r="J73" s="98">
        <f t="shared" si="51"/>
        <v>30</v>
      </c>
      <c r="K73" s="104" t="s">
        <v>29</v>
      </c>
      <c r="L73" s="139"/>
      <c r="M73" s="127">
        <v>86788886</v>
      </c>
      <c r="N73" s="89"/>
      <c r="O73" s="96"/>
      <c r="P73" s="89"/>
      <c r="Q73" s="127">
        <v>1857811.9000000001</v>
      </c>
      <c r="R73" s="98">
        <f t="shared" ref="R73:R77" si="60">R71+1</f>
        <v>30</v>
      </c>
      <c r="S73" s="88" t="s">
        <v>29</v>
      </c>
      <c r="T73" s="89"/>
      <c r="U73" s="92">
        <v>86788886</v>
      </c>
      <c r="V73" s="89"/>
      <c r="W73" s="96"/>
      <c r="X73" s="89"/>
      <c r="Y73" s="140">
        <v>0</v>
      </c>
    </row>
    <row r="74" spans="1:25" ht="15" customHeight="1" x14ac:dyDescent="0.25">
      <c r="A74" s="98"/>
      <c r="B74" s="88"/>
      <c r="C74" s="89"/>
      <c r="D74" s="92"/>
      <c r="E74" s="89"/>
      <c r="F74" s="150"/>
      <c r="G74" s="89"/>
      <c r="H74" s="138"/>
      <c r="J74" s="98"/>
      <c r="K74" s="104"/>
      <c r="L74" s="139"/>
      <c r="M74" s="127"/>
      <c r="N74" s="89"/>
      <c r="O74" s="96"/>
      <c r="P74" s="89"/>
      <c r="Q74" s="127"/>
      <c r="R74" s="98"/>
      <c r="S74" s="88"/>
      <c r="T74" s="89"/>
      <c r="U74" s="92"/>
      <c r="V74" s="89"/>
      <c r="W74" s="96"/>
      <c r="X74" s="89"/>
      <c r="Y74" s="140"/>
    </row>
    <row r="75" spans="1:25" ht="15" customHeight="1" x14ac:dyDescent="0.25">
      <c r="A75" s="98">
        <f t="shared" si="55"/>
        <v>31</v>
      </c>
      <c r="B75" s="88" t="s">
        <v>29</v>
      </c>
      <c r="C75" s="89"/>
      <c r="D75" s="92">
        <v>56998668</v>
      </c>
      <c r="E75" s="89"/>
      <c r="F75" s="150"/>
      <c r="G75" s="89"/>
      <c r="H75" s="138">
        <v>0</v>
      </c>
      <c r="J75" s="98">
        <f t="shared" si="51"/>
        <v>31</v>
      </c>
      <c r="K75" s="104" t="s">
        <v>29</v>
      </c>
      <c r="L75" s="139"/>
      <c r="M75" s="127">
        <v>56998668</v>
      </c>
      <c r="N75" s="89"/>
      <c r="O75" s="96"/>
      <c r="P75" s="89"/>
      <c r="Q75" s="127">
        <v>1242857.78</v>
      </c>
      <c r="R75" s="98">
        <f t="shared" si="60"/>
        <v>31</v>
      </c>
      <c r="S75" s="88" t="s">
        <v>29</v>
      </c>
      <c r="T75" s="89"/>
      <c r="U75" s="92">
        <v>56998668</v>
      </c>
      <c r="V75" s="89"/>
      <c r="W75" s="96"/>
      <c r="X75" s="89"/>
      <c r="Y75" s="140">
        <v>0</v>
      </c>
    </row>
    <row r="76" spans="1:25" ht="15" customHeight="1" x14ac:dyDescent="0.25">
      <c r="A76" s="98"/>
      <c r="B76" s="88"/>
      <c r="C76" s="89"/>
      <c r="D76" s="92"/>
      <c r="E76" s="89"/>
      <c r="F76" s="150"/>
      <c r="G76" s="89"/>
      <c r="H76" s="138"/>
      <c r="J76" s="98"/>
      <c r="K76" s="104"/>
      <c r="L76" s="139"/>
      <c r="M76" s="127"/>
      <c r="N76" s="89"/>
      <c r="O76" s="96"/>
      <c r="P76" s="89"/>
      <c r="Q76" s="127"/>
      <c r="R76" s="98"/>
      <c r="S76" s="88"/>
      <c r="T76" s="89"/>
      <c r="U76" s="92"/>
      <c r="V76" s="89"/>
      <c r="W76" s="96"/>
      <c r="X76" s="89"/>
      <c r="Y76" s="140"/>
    </row>
    <row r="77" spans="1:25" ht="15" customHeight="1" x14ac:dyDescent="0.25">
      <c r="A77" s="98">
        <f t="shared" si="55"/>
        <v>32</v>
      </c>
      <c r="B77" s="88" t="s">
        <v>29</v>
      </c>
      <c r="C77" s="89"/>
      <c r="D77" s="92">
        <v>420000000</v>
      </c>
      <c r="E77" s="30"/>
      <c r="F77" s="150"/>
      <c r="G77" s="89"/>
      <c r="H77" s="138">
        <v>478843</v>
      </c>
      <c r="J77" s="98">
        <f t="shared" si="51"/>
        <v>32</v>
      </c>
      <c r="K77" s="104" t="s">
        <v>29</v>
      </c>
      <c r="L77" s="139"/>
      <c r="M77" s="127">
        <v>420000000</v>
      </c>
      <c r="N77" s="30"/>
      <c r="O77" s="96"/>
      <c r="P77" s="99"/>
      <c r="Q77" s="127">
        <v>9349457.7599999998</v>
      </c>
      <c r="R77" s="98">
        <f t="shared" si="60"/>
        <v>32</v>
      </c>
      <c r="S77" s="88" t="s">
        <v>29</v>
      </c>
      <c r="T77" s="89"/>
      <c r="U77" s="92">
        <v>420000000</v>
      </c>
      <c r="V77" s="30"/>
      <c r="W77" s="96"/>
      <c r="X77" s="89"/>
      <c r="Y77" s="140">
        <v>0</v>
      </c>
    </row>
    <row r="78" spans="1:25" ht="15" customHeight="1" x14ac:dyDescent="0.25">
      <c r="A78" s="98"/>
      <c r="B78" s="88"/>
      <c r="C78" s="89"/>
      <c r="D78" s="92"/>
      <c r="E78" s="30"/>
      <c r="F78" s="150"/>
      <c r="G78" s="89"/>
      <c r="H78" s="138"/>
      <c r="J78" s="98"/>
      <c r="K78" s="104"/>
      <c r="L78" s="139"/>
      <c r="M78" s="127"/>
      <c r="N78" s="30"/>
      <c r="O78" s="96"/>
      <c r="P78" s="99"/>
      <c r="Q78" s="127"/>
      <c r="R78" s="98"/>
      <c r="S78" s="88"/>
      <c r="T78" s="89"/>
      <c r="U78" s="92"/>
      <c r="V78" s="30"/>
      <c r="W78" s="96"/>
      <c r="X78" s="89"/>
      <c r="Y78" s="140"/>
    </row>
    <row r="79" spans="1:25" ht="15" customHeight="1" x14ac:dyDescent="0.25">
      <c r="A79" s="74"/>
      <c r="B79" s="77"/>
      <c r="C79" s="75"/>
      <c r="D79" s="76"/>
      <c r="E79" s="75"/>
      <c r="F79" s="82"/>
      <c r="G79" s="75"/>
      <c r="H79" s="83"/>
      <c r="J79" s="98">
        <f t="shared" si="51"/>
        <v>33</v>
      </c>
      <c r="K79" s="104" t="s">
        <v>110</v>
      </c>
      <c r="L79" s="139"/>
      <c r="M79" s="127">
        <v>800000000</v>
      </c>
      <c r="N79" s="75"/>
      <c r="O79" s="96"/>
      <c r="P79" s="79"/>
      <c r="Q79" s="127">
        <v>2214666.67</v>
      </c>
      <c r="R79" s="74"/>
      <c r="S79" s="77"/>
      <c r="T79" s="75"/>
      <c r="U79" s="76"/>
      <c r="V79" s="75"/>
      <c r="W79" s="78"/>
      <c r="X79" s="75"/>
      <c r="Y79" s="84"/>
    </row>
    <row r="80" spans="1:25" ht="15" customHeight="1" x14ac:dyDescent="0.25">
      <c r="A80" s="32"/>
      <c r="B80" s="29"/>
      <c r="C80" s="30"/>
      <c r="D80" s="31"/>
      <c r="E80" s="30"/>
      <c r="F80" s="35"/>
      <c r="G80" s="30"/>
      <c r="H80" s="34"/>
      <c r="J80" s="98"/>
      <c r="K80" s="104"/>
      <c r="L80" s="139"/>
      <c r="M80" s="127"/>
      <c r="N80" s="30"/>
      <c r="O80" s="96"/>
      <c r="P80" s="38"/>
      <c r="Q80" s="127"/>
      <c r="R80" s="32"/>
      <c r="S80" s="29"/>
      <c r="T80" s="30"/>
      <c r="U80" s="31"/>
      <c r="V80" s="30"/>
      <c r="W80" s="33"/>
      <c r="X80" s="37"/>
      <c r="Y80" s="36"/>
    </row>
    <row r="81" spans="1:25" ht="15" customHeight="1" x14ac:dyDescent="0.25">
      <c r="A81" s="109" t="s">
        <v>64</v>
      </c>
      <c r="B81" s="109"/>
      <c r="C81" s="109"/>
      <c r="D81" s="109"/>
      <c r="E81" s="109"/>
      <c r="F81" s="109"/>
      <c r="G81" s="89"/>
      <c r="H81" s="143">
        <f>SUM(H15:H78)</f>
        <v>153324935.59</v>
      </c>
      <c r="J81" s="120" t="s">
        <v>88</v>
      </c>
      <c r="K81" s="120"/>
      <c r="L81" s="120"/>
      <c r="M81" s="120"/>
      <c r="N81" s="120"/>
      <c r="O81" s="120"/>
      <c r="P81" s="99"/>
      <c r="Q81" s="144">
        <f>SUM(Q15:Q80)</f>
        <v>443324142.35999995</v>
      </c>
      <c r="S81" s="109" t="s">
        <v>89</v>
      </c>
      <c r="T81" s="109"/>
      <c r="U81" s="109"/>
      <c r="V81" s="109"/>
      <c r="W81" s="109"/>
      <c r="X81" s="148"/>
      <c r="Y81" s="144">
        <f>SUM(Y15:Y78)</f>
        <v>448940.88</v>
      </c>
    </row>
    <row r="82" spans="1:25" ht="15.75" customHeight="1" x14ac:dyDescent="0.25">
      <c r="A82" s="109"/>
      <c r="B82" s="109"/>
      <c r="C82" s="109"/>
      <c r="D82" s="109"/>
      <c r="E82" s="109"/>
      <c r="F82" s="109"/>
      <c r="G82" s="89"/>
      <c r="H82" s="143"/>
      <c r="J82" s="120"/>
      <c r="K82" s="120"/>
      <c r="L82" s="120"/>
      <c r="M82" s="120"/>
      <c r="N82" s="120"/>
      <c r="O82" s="120"/>
      <c r="P82" s="99"/>
      <c r="Q82" s="144"/>
      <c r="S82" s="109"/>
      <c r="T82" s="109"/>
      <c r="U82" s="109"/>
      <c r="V82" s="109"/>
      <c r="W82" s="109"/>
      <c r="X82" s="148"/>
      <c r="Y82" s="144"/>
    </row>
    <row r="83" spans="1:25" x14ac:dyDescent="0.25">
      <c r="N83" s="18"/>
    </row>
    <row r="84" spans="1:25" ht="18" customHeight="1" x14ac:dyDescent="0.25">
      <c r="A84" s="145" t="s">
        <v>65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2">
        <f>Y81+Q81+H81</f>
        <v>597098018.82999992</v>
      </c>
      <c r="Y84" s="142"/>
    </row>
    <row r="85" spans="1:25" ht="18" customHeight="1" x14ac:dyDescent="0.2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2"/>
      <c r="Y85" s="142"/>
    </row>
    <row r="86" spans="1:25" x14ac:dyDescent="0.25">
      <c r="A86" s="72" t="s">
        <v>102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25" x14ac:dyDescent="0.25">
      <c r="A87" s="72" t="s">
        <v>103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</row>
  </sheetData>
  <mergeCells count="699">
    <mergeCell ref="K79:K80"/>
    <mergeCell ref="L79:L80"/>
    <mergeCell ref="M79:M80"/>
    <mergeCell ref="G81:G82"/>
    <mergeCell ref="P81:P82"/>
    <mergeCell ref="X77:X78"/>
    <mergeCell ref="T77:T78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J53:J54"/>
    <mergeCell ref="J55:J56"/>
    <mergeCell ref="L57:L58"/>
    <mergeCell ref="K65:K66"/>
    <mergeCell ref="K61:K62"/>
    <mergeCell ref="S81:W82"/>
    <mergeCell ref="K69:K70"/>
    <mergeCell ref="K71:K72"/>
    <mergeCell ref="R71:R72"/>
    <mergeCell ref="K75:K76"/>
    <mergeCell ref="M75:M76"/>
    <mergeCell ref="L75:L76"/>
    <mergeCell ref="L71:L72"/>
    <mergeCell ref="M71:M72"/>
    <mergeCell ref="K53:K54"/>
    <mergeCell ref="M63:M64"/>
    <mergeCell ref="K55:K56"/>
    <mergeCell ref="R67:R68"/>
    <mergeCell ref="R69:R70"/>
    <mergeCell ref="V61:V62"/>
    <mergeCell ref="S71:S72"/>
    <mergeCell ref="J79:J80"/>
    <mergeCell ref="K77:K78"/>
    <mergeCell ref="L77:L78"/>
    <mergeCell ref="Y81:Y82"/>
    <mergeCell ref="X81:X82"/>
    <mergeCell ref="A77:A78"/>
    <mergeCell ref="B77:B78"/>
    <mergeCell ref="C77:C78"/>
    <mergeCell ref="D77:D78"/>
    <mergeCell ref="F15:F78"/>
    <mergeCell ref="G73:G74"/>
    <mergeCell ref="G77:G78"/>
    <mergeCell ref="H77:H78"/>
    <mergeCell ref="J77:J78"/>
    <mergeCell ref="Q77:Q78"/>
    <mergeCell ref="R77:R78"/>
    <mergeCell ref="S77:S78"/>
    <mergeCell ref="U77:U78"/>
    <mergeCell ref="W15:W78"/>
    <mergeCell ref="Y77:Y78"/>
    <mergeCell ref="K15:K16"/>
    <mergeCell ref="L15:L16"/>
    <mergeCell ref="M15:M16"/>
    <mergeCell ref="L17:L18"/>
    <mergeCell ref="M17:M18"/>
    <mergeCell ref="N17:N18"/>
    <mergeCell ref="A19:A2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B19:B20"/>
    <mergeCell ref="C19:C20"/>
    <mergeCell ref="D19:D20"/>
    <mergeCell ref="E19:E20"/>
    <mergeCell ref="G19:G20"/>
    <mergeCell ref="I17:I18"/>
    <mergeCell ref="J17:J18"/>
    <mergeCell ref="K17:K18"/>
    <mergeCell ref="A17:A18"/>
    <mergeCell ref="B17:B18"/>
    <mergeCell ref="C17:C18"/>
    <mergeCell ref="D17:D18"/>
    <mergeCell ref="E17:E18"/>
    <mergeCell ref="G17:G18"/>
    <mergeCell ref="H17:H18"/>
    <mergeCell ref="H19:H20"/>
    <mergeCell ref="I19:I20"/>
    <mergeCell ref="J19:J20"/>
    <mergeCell ref="K19:K20"/>
    <mergeCell ref="L19:L20"/>
    <mergeCell ref="M19:M20"/>
    <mergeCell ref="M21:M22"/>
    <mergeCell ref="N21:N22"/>
    <mergeCell ref="P21:P22"/>
    <mergeCell ref="K21:K22"/>
    <mergeCell ref="L21:L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G23:G24"/>
    <mergeCell ref="H23:H24"/>
    <mergeCell ref="I23:I24"/>
    <mergeCell ref="J23:J24"/>
    <mergeCell ref="K23:K24"/>
    <mergeCell ref="K25:K26"/>
    <mergeCell ref="L25:L26"/>
    <mergeCell ref="L23:L24"/>
    <mergeCell ref="M23:M24"/>
    <mergeCell ref="I25:I26"/>
    <mergeCell ref="J25:J26"/>
    <mergeCell ref="M25:M26"/>
    <mergeCell ref="Q27:Q28"/>
    <mergeCell ref="O15:O80"/>
    <mergeCell ref="K49:K50"/>
    <mergeCell ref="L49:L50"/>
    <mergeCell ref="M49:M50"/>
    <mergeCell ref="K59:K60"/>
    <mergeCell ref="L61:L62"/>
    <mergeCell ref="M65:M66"/>
    <mergeCell ref="Q79:Q80"/>
    <mergeCell ref="K29:K30"/>
    <mergeCell ref="L29:L30"/>
    <mergeCell ref="N27:N28"/>
    <mergeCell ref="P27:P28"/>
    <mergeCell ref="P29:P30"/>
    <mergeCell ref="Q29:Q30"/>
    <mergeCell ref="N41:N42"/>
    <mergeCell ref="Q33:Q34"/>
    <mergeCell ref="Q39:Q40"/>
    <mergeCell ref="Q41:Q42"/>
    <mergeCell ref="Q37:Q38"/>
    <mergeCell ref="N37:N38"/>
    <mergeCell ref="N39:N40"/>
    <mergeCell ref="P37:P38"/>
    <mergeCell ref="P39:P40"/>
    <mergeCell ref="G29:G30"/>
    <mergeCell ref="H29:H30"/>
    <mergeCell ref="I29:I30"/>
    <mergeCell ref="J29:J30"/>
    <mergeCell ref="I27:I28"/>
    <mergeCell ref="J27:J28"/>
    <mergeCell ref="K27:K28"/>
    <mergeCell ref="M29:M30"/>
    <mergeCell ref="N29:N30"/>
    <mergeCell ref="A25:A26"/>
    <mergeCell ref="B25:B26"/>
    <mergeCell ref="C25:C26"/>
    <mergeCell ref="D25:D26"/>
    <mergeCell ref="E25:E26"/>
    <mergeCell ref="L27:L28"/>
    <mergeCell ref="M27:M28"/>
    <mergeCell ref="G27:G28"/>
    <mergeCell ref="H27:H28"/>
    <mergeCell ref="A27:A28"/>
    <mergeCell ref="B27:B28"/>
    <mergeCell ref="C27:C28"/>
    <mergeCell ref="D27:D28"/>
    <mergeCell ref="E27:E28"/>
    <mergeCell ref="G25:G26"/>
    <mergeCell ref="H25:H26"/>
    <mergeCell ref="J35:J36"/>
    <mergeCell ref="A29:A30"/>
    <mergeCell ref="B29:B30"/>
    <mergeCell ref="C29:C30"/>
    <mergeCell ref="D29:D30"/>
    <mergeCell ref="E29:E30"/>
    <mergeCell ref="G31:G32"/>
    <mergeCell ref="H31:H32"/>
    <mergeCell ref="I31:I32"/>
    <mergeCell ref="J31:J32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35:A36"/>
    <mergeCell ref="B35:B36"/>
    <mergeCell ref="C35:C36"/>
    <mergeCell ref="D35:D36"/>
    <mergeCell ref="E35:E36"/>
    <mergeCell ref="I37:I38"/>
    <mergeCell ref="G35:G36"/>
    <mergeCell ref="H35:H36"/>
    <mergeCell ref="I35:I36"/>
    <mergeCell ref="G37:G38"/>
    <mergeCell ref="H37:H38"/>
    <mergeCell ref="A37:A38"/>
    <mergeCell ref="B37:B38"/>
    <mergeCell ref="C37:C38"/>
    <mergeCell ref="D37:D38"/>
    <mergeCell ref="E37:E38"/>
    <mergeCell ref="I39:I40"/>
    <mergeCell ref="J37:J38"/>
    <mergeCell ref="J39:J40"/>
    <mergeCell ref="J41:J42"/>
    <mergeCell ref="K51:K52"/>
    <mergeCell ref="L51:L52"/>
    <mergeCell ref="M51:M52"/>
    <mergeCell ref="K43:K44"/>
    <mergeCell ref="J43:J44"/>
    <mergeCell ref="J49:J50"/>
    <mergeCell ref="L41:L42"/>
    <mergeCell ref="L43:L44"/>
    <mergeCell ref="M43:M44"/>
    <mergeCell ref="J51:J52"/>
    <mergeCell ref="M45:M46"/>
    <mergeCell ref="L45:L46"/>
    <mergeCell ref="L47:L48"/>
    <mergeCell ref="M47:M48"/>
    <mergeCell ref="M41:M42"/>
    <mergeCell ref="K41:K42"/>
    <mergeCell ref="H51:H52"/>
    <mergeCell ref="G55:G56"/>
    <mergeCell ref="H55:H56"/>
    <mergeCell ref="H41:H42"/>
    <mergeCell ref="B41:B42"/>
    <mergeCell ref="C41:C42"/>
    <mergeCell ref="E49:E50"/>
    <mergeCell ref="G49:G50"/>
    <mergeCell ref="H49:H50"/>
    <mergeCell ref="D41:D42"/>
    <mergeCell ref="E41:E42"/>
    <mergeCell ref="G41:G42"/>
    <mergeCell ref="C53:C54"/>
    <mergeCell ref="D53:D54"/>
    <mergeCell ref="E55:E56"/>
    <mergeCell ref="B49:B50"/>
    <mergeCell ref="C49:C50"/>
    <mergeCell ref="D49:D50"/>
    <mergeCell ref="H53:H54"/>
    <mergeCell ref="B45:B46"/>
    <mergeCell ref="B47:B48"/>
    <mergeCell ref="G43:G44"/>
    <mergeCell ref="H43:H44"/>
    <mergeCell ref="B51:B52"/>
    <mergeCell ref="A41:A42"/>
    <mergeCell ref="A39:A40"/>
    <mergeCell ref="B39:B40"/>
    <mergeCell ref="C39:C40"/>
    <mergeCell ref="D39:D40"/>
    <mergeCell ref="E39:E40"/>
    <mergeCell ref="G39:G40"/>
    <mergeCell ref="H39:H40"/>
    <mergeCell ref="A43:A44"/>
    <mergeCell ref="C51:C52"/>
    <mergeCell ref="D51:D52"/>
    <mergeCell ref="G51:G52"/>
    <mergeCell ref="B43:B44"/>
    <mergeCell ref="C43:C44"/>
    <mergeCell ref="D43:D44"/>
    <mergeCell ref="G59:G60"/>
    <mergeCell ref="E43:E44"/>
    <mergeCell ref="A53:A54"/>
    <mergeCell ref="E53:E54"/>
    <mergeCell ref="G53:G54"/>
    <mergeCell ref="A51:A52"/>
    <mergeCell ref="E51:E52"/>
    <mergeCell ref="B57:B58"/>
    <mergeCell ref="C57:C58"/>
    <mergeCell ref="D57:D58"/>
    <mergeCell ref="B55:B56"/>
    <mergeCell ref="C55:C56"/>
    <mergeCell ref="D55:D56"/>
    <mergeCell ref="A55:A56"/>
    <mergeCell ref="A49:A50"/>
    <mergeCell ref="B53:B54"/>
    <mergeCell ref="B59:B60"/>
    <mergeCell ref="C59:C60"/>
    <mergeCell ref="S15:S16"/>
    <mergeCell ref="S17:S18"/>
    <mergeCell ref="N25:N26"/>
    <mergeCell ref="R11:R14"/>
    <mergeCell ref="R15:R16"/>
    <mergeCell ref="R17:R18"/>
    <mergeCell ref="R19:R20"/>
    <mergeCell ref="R21:R22"/>
    <mergeCell ref="R23:R24"/>
    <mergeCell ref="R25:R26"/>
    <mergeCell ref="P25:P26"/>
    <mergeCell ref="Q25:Q26"/>
    <mergeCell ref="N19:N20"/>
    <mergeCell ref="P19:P20"/>
    <mergeCell ref="Q19:Q20"/>
    <mergeCell ref="Q21:Q22"/>
    <mergeCell ref="P15:P16"/>
    <mergeCell ref="Q15:Q16"/>
    <mergeCell ref="P23:P24"/>
    <mergeCell ref="Q23:Q24"/>
    <mergeCell ref="N23:N24"/>
    <mergeCell ref="N15:N16"/>
    <mergeCell ref="P17:P18"/>
    <mergeCell ref="Q17:Q18"/>
    <mergeCell ref="Y53:Y54"/>
    <mergeCell ref="Y55:Y56"/>
    <mergeCell ref="X31:X32"/>
    <mergeCell ref="V27:V28"/>
    <mergeCell ref="U17:U18"/>
    <mergeCell ref="U19:U20"/>
    <mergeCell ref="U21:U22"/>
    <mergeCell ref="U23:U24"/>
    <mergeCell ref="S39:S40"/>
    <mergeCell ref="S41:S42"/>
    <mergeCell ref="S43:S44"/>
    <mergeCell ref="S27:S28"/>
    <mergeCell ref="S29:S30"/>
    <mergeCell ref="S31:S32"/>
    <mergeCell ref="S33:S34"/>
    <mergeCell ref="S35:S36"/>
    <mergeCell ref="S37:S38"/>
    <mergeCell ref="S19:S20"/>
    <mergeCell ref="S21:S22"/>
    <mergeCell ref="S23:S24"/>
    <mergeCell ref="S25:S26"/>
    <mergeCell ref="U25:U26"/>
    <mergeCell ref="U27:U28"/>
    <mergeCell ref="U29:U30"/>
    <mergeCell ref="Y29:Y30"/>
    <mergeCell ref="Y31:Y32"/>
    <mergeCell ref="U37:U38"/>
    <mergeCell ref="U39:U40"/>
    <mergeCell ref="U31:U32"/>
    <mergeCell ref="T31:T32"/>
    <mergeCell ref="U15:U16"/>
    <mergeCell ref="U43:U44"/>
    <mergeCell ref="U49:U50"/>
    <mergeCell ref="Y41:Y42"/>
    <mergeCell ref="X41:X42"/>
    <mergeCell ref="X43:X44"/>
    <mergeCell ref="X49:X50"/>
    <mergeCell ref="Y43:Y44"/>
    <mergeCell ref="Y49:Y50"/>
    <mergeCell ref="U35:U36"/>
    <mergeCell ref="U41:U42"/>
    <mergeCell ref="U33:U34"/>
    <mergeCell ref="T41:T42"/>
    <mergeCell ref="T15:T16"/>
    <mergeCell ref="T17:T18"/>
    <mergeCell ref="T19:T20"/>
    <mergeCell ref="T21:T22"/>
    <mergeCell ref="T23:T24"/>
    <mergeCell ref="T25:T26"/>
    <mergeCell ref="Y15:Y16"/>
    <mergeCell ref="Y17:Y18"/>
    <mergeCell ref="Y19:Y20"/>
    <mergeCell ref="Y21:Y22"/>
    <mergeCell ref="Y23:Y24"/>
    <mergeCell ref="Y25:Y26"/>
    <mergeCell ref="T33:T34"/>
    <mergeCell ref="T35:T36"/>
    <mergeCell ref="T37:T38"/>
    <mergeCell ref="T39:T40"/>
    <mergeCell ref="R27:R28"/>
    <mergeCell ref="R29:R30"/>
    <mergeCell ref="R31:R32"/>
    <mergeCell ref="R33:R34"/>
    <mergeCell ref="R35:R36"/>
    <mergeCell ref="R37:R38"/>
    <mergeCell ref="R39:R40"/>
    <mergeCell ref="P41:P42"/>
    <mergeCell ref="M35:M36"/>
    <mergeCell ref="N35:N36"/>
    <mergeCell ref="P35:P36"/>
    <mergeCell ref="M37:M38"/>
    <mergeCell ref="M39:M40"/>
    <mergeCell ref="M33:M34"/>
    <mergeCell ref="N33:N34"/>
    <mergeCell ref="P33:P34"/>
    <mergeCell ref="P31:P32"/>
    <mergeCell ref="Q31:Q32"/>
    <mergeCell ref="R43:R44"/>
    <mergeCell ref="R49:R50"/>
    <mergeCell ref="R57:R58"/>
    <mergeCell ref="R63:R64"/>
    <mergeCell ref="L59:L60"/>
    <mergeCell ref="M59:M60"/>
    <mergeCell ref="R61:R62"/>
    <mergeCell ref="M55:M56"/>
    <mergeCell ref="Q35:Q36"/>
    <mergeCell ref="R41:R42"/>
    <mergeCell ref="Q43:Q44"/>
    <mergeCell ref="Q53:Q54"/>
    <mergeCell ref="Q55:Q56"/>
    <mergeCell ref="L53:L54"/>
    <mergeCell ref="M53:M54"/>
    <mergeCell ref="M57:M58"/>
    <mergeCell ref="L55:L56"/>
    <mergeCell ref="R59:R60"/>
    <mergeCell ref="L33:L34"/>
    <mergeCell ref="L35:L36"/>
    <mergeCell ref="Q49:Q50"/>
    <mergeCell ref="M61:M62"/>
    <mergeCell ref="L31:L32"/>
    <mergeCell ref="M31:M32"/>
    <mergeCell ref="N31:N32"/>
    <mergeCell ref="K33:K34"/>
    <mergeCell ref="K35:K36"/>
    <mergeCell ref="K39:K40"/>
    <mergeCell ref="L39:L40"/>
    <mergeCell ref="K37:K38"/>
    <mergeCell ref="L37:L38"/>
    <mergeCell ref="K31:K32"/>
    <mergeCell ref="H59:H60"/>
    <mergeCell ref="E57:E58"/>
    <mergeCell ref="H57:H58"/>
    <mergeCell ref="G57:G58"/>
    <mergeCell ref="G63:G64"/>
    <mergeCell ref="D61:D62"/>
    <mergeCell ref="E63:E64"/>
    <mergeCell ref="P77:P78"/>
    <mergeCell ref="P71:P72"/>
    <mergeCell ref="P73:P74"/>
    <mergeCell ref="P75:P76"/>
    <mergeCell ref="J57:J58"/>
    <mergeCell ref="K57:K58"/>
    <mergeCell ref="K63:K64"/>
    <mergeCell ref="J63:J64"/>
    <mergeCell ref="J65:J66"/>
    <mergeCell ref="J59:J60"/>
    <mergeCell ref="J61:J62"/>
    <mergeCell ref="G69:G70"/>
    <mergeCell ref="G71:G72"/>
    <mergeCell ref="M77:M78"/>
    <mergeCell ref="A75:A76"/>
    <mergeCell ref="B75:B76"/>
    <mergeCell ref="D75:D76"/>
    <mergeCell ref="J73:J74"/>
    <mergeCell ref="A73:A74"/>
    <mergeCell ref="H73:H74"/>
    <mergeCell ref="E69:E70"/>
    <mergeCell ref="E71:E72"/>
    <mergeCell ref="E73:E74"/>
    <mergeCell ref="B73:B74"/>
    <mergeCell ref="C73:C74"/>
    <mergeCell ref="D73:D74"/>
    <mergeCell ref="A69:A70"/>
    <mergeCell ref="A71:A72"/>
    <mergeCell ref="G75:G76"/>
    <mergeCell ref="H75:H76"/>
    <mergeCell ref="J75:J76"/>
    <mergeCell ref="E75:E76"/>
    <mergeCell ref="C75:C76"/>
    <mergeCell ref="C71:C72"/>
    <mergeCell ref="D71:D72"/>
    <mergeCell ref="A57:A58"/>
    <mergeCell ref="D67:D68"/>
    <mergeCell ref="E61:E62"/>
    <mergeCell ref="G61:G62"/>
    <mergeCell ref="A59:A60"/>
    <mergeCell ref="B63:B64"/>
    <mergeCell ref="C63:C64"/>
    <mergeCell ref="D65:D66"/>
    <mergeCell ref="E59:E60"/>
    <mergeCell ref="B61:B62"/>
    <mergeCell ref="C61:C62"/>
    <mergeCell ref="D63:D64"/>
    <mergeCell ref="A61:A62"/>
    <mergeCell ref="A67:A68"/>
    <mergeCell ref="C67:C68"/>
    <mergeCell ref="A65:A66"/>
    <mergeCell ref="D59:D60"/>
    <mergeCell ref="X84:Y85"/>
    <mergeCell ref="Q63:Q64"/>
    <mergeCell ref="Q65:Q66"/>
    <mergeCell ref="H81:H82"/>
    <mergeCell ref="U63:U64"/>
    <mergeCell ref="S65:S66"/>
    <mergeCell ref="U65:U66"/>
    <mergeCell ref="H63:H64"/>
    <mergeCell ref="Q81:Q82"/>
    <mergeCell ref="H67:H68"/>
    <mergeCell ref="H69:H70"/>
    <mergeCell ref="N73:N74"/>
    <mergeCell ref="X63:X64"/>
    <mergeCell ref="X65:X66"/>
    <mergeCell ref="X67:X68"/>
    <mergeCell ref="Y67:Y68"/>
    <mergeCell ref="A84:W85"/>
    <mergeCell ref="L63:L64"/>
    <mergeCell ref="B71:B72"/>
    <mergeCell ref="A81:F82"/>
    <mergeCell ref="E67:E68"/>
    <mergeCell ref="G67:G68"/>
    <mergeCell ref="J69:J70"/>
    <mergeCell ref="J71:J72"/>
    <mergeCell ref="P49:P50"/>
    <mergeCell ref="P51:P52"/>
    <mergeCell ref="N59:N60"/>
    <mergeCell ref="N61:N62"/>
    <mergeCell ref="U59:U60"/>
    <mergeCell ref="Q57:Q58"/>
    <mergeCell ref="N43:N44"/>
    <mergeCell ref="N49:N50"/>
    <mergeCell ref="N51:N52"/>
    <mergeCell ref="N53:N54"/>
    <mergeCell ref="N55:N56"/>
    <mergeCell ref="Q59:Q60"/>
    <mergeCell ref="R51:R52"/>
    <mergeCell ref="T59:T60"/>
    <mergeCell ref="T49:T50"/>
    <mergeCell ref="R53:R54"/>
    <mergeCell ref="R55:R56"/>
    <mergeCell ref="Q51:Q52"/>
    <mergeCell ref="Q45:Q46"/>
    <mergeCell ref="Q47:Q48"/>
    <mergeCell ref="N45:N46"/>
    <mergeCell ref="N47:N48"/>
    <mergeCell ref="P45:P46"/>
    <mergeCell ref="P47:P48"/>
    <mergeCell ref="T27:T28"/>
    <mergeCell ref="T29:T30"/>
    <mergeCell ref="X15:X16"/>
    <mergeCell ref="V29:V30"/>
    <mergeCell ref="Y63:Y64"/>
    <mergeCell ref="A63:A64"/>
    <mergeCell ref="S69:S70"/>
    <mergeCell ref="T69:T70"/>
    <mergeCell ref="U69:U70"/>
    <mergeCell ref="X69:X70"/>
    <mergeCell ref="T61:T62"/>
    <mergeCell ref="S63:S64"/>
    <mergeCell ref="U61:U62"/>
    <mergeCell ref="Q61:Q62"/>
    <mergeCell ref="Y65:Y66"/>
    <mergeCell ref="H61:H62"/>
    <mergeCell ref="L67:L68"/>
    <mergeCell ref="N63:N64"/>
    <mergeCell ref="B67:B68"/>
    <mergeCell ref="D69:D70"/>
    <mergeCell ref="C69:C70"/>
    <mergeCell ref="B65:B66"/>
    <mergeCell ref="C65:C66"/>
    <mergeCell ref="B69:B70"/>
    <mergeCell ref="V15:V16"/>
    <mergeCell ref="X71:X72"/>
    <mergeCell ref="Y73:Y74"/>
    <mergeCell ref="X73:X74"/>
    <mergeCell ref="V73:V74"/>
    <mergeCell ref="V71:V72"/>
    <mergeCell ref="V69:V70"/>
    <mergeCell ref="V67:V68"/>
    <mergeCell ref="V65:V66"/>
    <mergeCell ref="V63:V64"/>
    <mergeCell ref="X33:X34"/>
    <mergeCell ref="X35:X36"/>
    <mergeCell ref="X37:X38"/>
    <mergeCell ref="X39:X40"/>
    <mergeCell ref="V59:V60"/>
    <mergeCell ref="V57:V58"/>
    <mergeCell ref="V55:V56"/>
    <mergeCell ref="V53:V54"/>
    <mergeCell ref="Y69:Y70"/>
    <mergeCell ref="Y33:Y34"/>
    <mergeCell ref="Y35:Y36"/>
    <mergeCell ref="Y37:Y38"/>
    <mergeCell ref="Y39:Y40"/>
    <mergeCell ref="Y27:Y28"/>
    <mergeCell ref="V25:V26"/>
    <mergeCell ref="V23:V24"/>
    <mergeCell ref="V21:V22"/>
    <mergeCell ref="V19:V20"/>
    <mergeCell ref="V17:V18"/>
    <mergeCell ref="V39:V40"/>
    <mergeCell ref="V37:V38"/>
    <mergeCell ref="V35:V36"/>
    <mergeCell ref="V33:V34"/>
    <mergeCell ref="V31:V32"/>
    <mergeCell ref="X17:X18"/>
    <mergeCell ref="X19:X20"/>
    <mergeCell ref="X21:X22"/>
    <mergeCell ref="X23:X24"/>
    <mergeCell ref="T71:T72"/>
    <mergeCell ref="U71:U72"/>
    <mergeCell ref="X25:X26"/>
    <mergeCell ref="X27:X28"/>
    <mergeCell ref="E65:E66"/>
    <mergeCell ref="H71:H72"/>
    <mergeCell ref="G65:G66"/>
    <mergeCell ref="N69:N70"/>
    <mergeCell ref="N71:N72"/>
    <mergeCell ref="H65:H66"/>
    <mergeCell ref="K67:K68"/>
    <mergeCell ref="M67:M68"/>
    <mergeCell ref="J67:J68"/>
    <mergeCell ref="L69:L70"/>
    <mergeCell ref="M69:M70"/>
    <mergeCell ref="L65:L66"/>
    <mergeCell ref="V51:V52"/>
    <mergeCell ref="V49:V50"/>
    <mergeCell ref="X29:X30"/>
    <mergeCell ref="V43:V44"/>
    <mergeCell ref="Q67:Q68"/>
    <mergeCell ref="Q69:Q70"/>
    <mergeCell ref="Q71:Q72"/>
    <mergeCell ref="N57:N58"/>
    <mergeCell ref="Y75:Y76"/>
    <mergeCell ref="N75:N76"/>
    <mergeCell ref="V75:V76"/>
    <mergeCell ref="R73:R74"/>
    <mergeCell ref="Q73:Q74"/>
    <mergeCell ref="R65:R66"/>
    <mergeCell ref="U75:U76"/>
    <mergeCell ref="Y59:Y60"/>
    <mergeCell ref="X57:X58"/>
    <mergeCell ref="X59:X60"/>
    <mergeCell ref="U57:U58"/>
    <mergeCell ref="V41:V42"/>
    <mergeCell ref="Y71:Y72"/>
    <mergeCell ref="S61:S62"/>
    <mergeCell ref="Y61:Y62"/>
    <mergeCell ref="X61:X62"/>
    <mergeCell ref="T63:T64"/>
    <mergeCell ref="T65:T66"/>
    <mergeCell ref="S67:S68"/>
    <mergeCell ref="T67:T68"/>
    <mergeCell ref="U67:U68"/>
    <mergeCell ref="X45:X46"/>
    <mergeCell ref="X47:X48"/>
    <mergeCell ref="Y45:Y46"/>
    <mergeCell ref="Y47:Y48"/>
    <mergeCell ref="Y57:Y58"/>
    <mergeCell ref="T51:T52"/>
    <mergeCell ref="T43:T44"/>
    <mergeCell ref="X53:X54"/>
    <mergeCell ref="X55:X56"/>
    <mergeCell ref="U51:U52"/>
    <mergeCell ref="U53:U54"/>
    <mergeCell ref="U55:U56"/>
    <mergeCell ref="X51:X52"/>
    <mergeCell ref="Y51:Y52"/>
    <mergeCell ref="P43:P44"/>
    <mergeCell ref="J81:O82"/>
    <mergeCell ref="X75:X76"/>
    <mergeCell ref="S59:S60"/>
    <mergeCell ref="T53:T54"/>
    <mergeCell ref="T55:T56"/>
    <mergeCell ref="S53:S54"/>
    <mergeCell ref="S55:S56"/>
    <mergeCell ref="S57:S58"/>
    <mergeCell ref="S49:S50"/>
    <mergeCell ref="S51:S52"/>
    <mergeCell ref="T57:T58"/>
    <mergeCell ref="K73:K74"/>
    <mergeCell ref="L73:L74"/>
    <mergeCell ref="M73:M74"/>
    <mergeCell ref="S73:S74"/>
    <mergeCell ref="T73:T74"/>
    <mergeCell ref="U73:U74"/>
    <mergeCell ref="N65:N66"/>
    <mergeCell ref="N67:N68"/>
    <mergeCell ref="Q75:Q76"/>
    <mergeCell ref="R75:R76"/>
    <mergeCell ref="S75:S76"/>
    <mergeCell ref="T75:T76"/>
    <mergeCell ref="R45:R46"/>
    <mergeCell ref="R47:R48"/>
    <mergeCell ref="V45:V46"/>
    <mergeCell ref="V47:V48"/>
    <mergeCell ref="A45:A46"/>
    <mergeCell ref="A47:A48"/>
    <mergeCell ref="J45:J46"/>
    <mergeCell ref="J47:J48"/>
    <mergeCell ref="K45:K46"/>
    <mergeCell ref="K47:K48"/>
    <mergeCell ref="H45:H46"/>
    <mergeCell ref="H47:H48"/>
    <mergeCell ref="D45:D46"/>
    <mergeCell ref="D47:D48"/>
    <mergeCell ref="C45:C46"/>
    <mergeCell ref="C47:C48"/>
    <mergeCell ref="S45:S46"/>
    <mergeCell ref="S47:S48"/>
    <mergeCell ref="U45:U46"/>
    <mergeCell ref="U47:U48"/>
    <mergeCell ref="T45:T46"/>
    <mergeCell ref="T47:T4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27"/>
  <sheetViews>
    <sheetView tabSelected="1" zoomScale="80" zoomScaleNormal="80" workbookViewId="0">
      <selection activeCell="C13" sqref="C13"/>
    </sheetView>
  </sheetViews>
  <sheetFormatPr baseColWidth="10" defaultRowHeight="15" x14ac:dyDescent="0.25"/>
  <cols>
    <col min="1" max="1" width="22.85546875" customWidth="1"/>
    <col min="2" max="2" width="18.7109375" customWidth="1"/>
    <col min="3" max="3" width="18" customWidth="1"/>
    <col min="4" max="5" width="50.28515625" customWidth="1"/>
    <col min="6" max="6" width="22.7109375" customWidth="1"/>
    <col min="7" max="7" width="19.28515625" customWidth="1"/>
    <col min="8" max="8" width="17.85546875" customWidth="1"/>
    <col min="9" max="9" width="17.28515625" customWidth="1"/>
    <col min="10" max="10" width="26.28515625" customWidth="1"/>
    <col min="11" max="11" width="14.5703125" customWidth="1"/>
    <col min="12" max="12" width="47.140625" bestFit="1" customWidth="1"/>
    <col min="13" max="13" width="18.5703125" customWidth="1"/>
    <col min="14" max="14" width="17.7109375" customWidth="1"/>
    <col min="15" max="15" width="42.5703125" customWidth="1"/>
    <col min="16" max="16" width="32" customWidth="1"/>
  </cols>
  <sheetData>
    <row r="11" spans="1:25" ht="31.5" x14ac:dyDescent="0.25">
      <c r="A11" s="19" t="s">
        <v>66</v>
      </c>
      <c r="B11" s="20" t="s">
        <v>67</v>
      </c>
      <c r="C11" s="20" t="s">
        <v>68</v>
      </c>
      <c r="D11" s="20" t="s">
        <v>69</v>
      </c>
      <c r="E11" s="20" t="s">
        <v>70</v>
      </c>
      <c r="F11" s="20" t="s">
        <v>71</v>
      </c>
      <c r="G11" s="20" t="s">
        <v>72</v>
      </c>
      <c r="H11" s="20" t="s">
        <v>73</v>
      </c>
      <c r="I11" s="20" t="s">
        <v>74</v>
      </c>
      <c r="J11" s="20" t="s">
        <v>75</v>
      </c>
      <c r="K11" s="20" t="s">
        <v>76</v>
      </c>
      <c r="L11" s="20" t="s">
        <v>77</v>
      </c>
      <c r="M11" s="20" t="s">
        <v>91</v>
      </c>
      <c r="N11" s="20" t="s">
        <v>78</v>
      </c>
      <c r="O11" s="20" t="s">
        <v>79</v>
      </c>
      <c r="P11" s="20" t="s">
        <v>80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68" customHeight="1" x14ac:dyDescent="0.25">
      <c r="A13" s="42" t="s">
        <v>128</v>
      </c>
      <c r="B13" s="87"/>
      <c r="C13" s="40"/>
      <c r="D13" s="60" t="s">
        <v>140</v>
      </c>
      <c r="E13" s="41" t="s">
        <v>121</v>
      </c>
      <c r="F13" s="44" t="s">
        <v>148</v>
      </c>
      <c r="G13" s="45">
        <v>43395</v>
      </c>
      <c r="H13" s="46">
        <v>176000000</v>
      </c>
      <c r="I13" s="44" t="s">
        <v>151</v>
      </c>
      <c r="J13" s="44" t="s">
        <v>159</v>
      </c>
      <c r="K13" s="44"/>
      <c r="L13" s="62" t="s">
        <v>170</v>
      </c>
      <c r="M13" s="43">
        <v>0</v>
      </c>
      <c r="N13" s="47">
        <v>0.184</v>
      </c>
      <c r="O13" s="62" t="s">
        <v>181</v>
      </c>
      <c r="P13" s="62"/>
      <c r="Q13" s="23"/>
      <c r="R13" s="15"/>
      <c r="S13" s="15"/>
      <c r="T13" s="15"/>
      <c r="U13" s="15"/>
      <c r="V13" s="15"/>
      <c r="W13" s="15"/>
      <c r="X13" s="15"/>
      <c r="Y13" s="15"/>
    </row>
    <row r="14" spans="1:25" ht="72" customHeight="1" x14ac:dyDescent="0.25">
      <c r="A14" s="51" t="s">
        <v>129</v>
      </c>
      <c r="B14" s="87"/>
      <c r="C14" s="55"/>
      <c r="D14" s="60" t="s">
        <v>141</v>
      </c>
      <c r="E14" s="50" t="s">
        <v>122</v>
      </c>
      <c r="F14" s="49" t="s">
        <v>29</v>
      </c>
      <c r="G14" s="45">
        <v>43432</v>
      </c>
      <c r="H14" s="57">
        <v>8000000</v>
      </c>
      <c r="I14" s="62"/>
      <c r="J14" s="44" t="s">
        <v>160</v>
      </c>
      <c r="K14" s="39"/>
      <c r="L14" s="60" t="s">
        <v>171</v>
      </c>
      <c r="M14" s="65">
        <v>0</v>
      </c>
      <c r="N14" s="66">
        <v>0.03</v>
      </c>
      <c r="O14" s="49" t="s">
        <v>182</v>
      </c>
      <c r="P14" s="62"/>
    </row>
    <row r="15" spans="1:25" ht="37.5" customHeight="1" x14ac:dyDescent="0.25">
      <c r="A15" s="64" t="s">
        <v>130</v>
      </c>
      <c r="B15" s="87"/>
      <c r="C15" s="55"/>
      <c r="D15" s="60" t="s">
        <v>142</v>
      </c>
      <c r="E15" s="62" t="s">
        <v>123</v>
      </c>
      <c r="F15" s="63" t="s">
        <v>118</v>
      </c>
      <c r="G15" s="45">
        <v>43438</v>
      </c>
      <c r="H15" s="58">
        <v>85000000</v>
      </c>
      <c r="I15" s="62"/>
      <c r="J15" s="44" t="s">
        <v>161</v>
      </c>
      <c r="K15" s="55"/>
      <c r="L15" s="59" t="s">
        <v>172</v>
      </c>
      <c r="M15" s="65" t="s">
        <v>180</v>
      </c>
      <c r="N15" s="52">
        <v>0</v>
      </c>
      <c r="O15" s="56" t="s">
        <v>183</v>
      </c>
      <c r="P15" s="62"/>
    </row>
    <row r="16" spans="1:25" ht="63.75" customHeight="1" x14ac:dyDescent="0.25">
      <c r="A16" s="51" t="s">
        <v>131</v>
      </c>
      <c r="B16" s="87"/>
      <c r="C16" s="55"/>
      <c r="D16" s="60" t="s">
        <v>143</v>
      </c>
      <c r="E16" s="62" t="s">
        <v>117</v>
      </c>
      <c r="F16" s="49" t="s">
        <v>149</v>
      </c>
      <c r="G16" s="45">
        <v>43410</v>
      </c>
      <c r="H16" s="58">
        <v>200000000</v>
      </c>
      <c r="I16" s="50" t="s">
        <v>152</v>
      </c>
      <c r="J16" s="44" t="s">
        <v>162</v>
      </c>
      <c r="K16" s="55"/>
      <c r="L16" s="60" t="s">
        <v>173</v>
      </c>
      <c r="M16" s="53">
        <v>0</v>
      </c>
      <c r="N16" s="52">
        <v>0</v>
      </c>
      <c r="O16" s="61" t="s">
        <v>183</v>
      </c>
      <c r="P16" s="60"/>
    </row>
    <row r="17" spans="1:17" ht="62.25" customHeight="1" x14ac:dyDescent="0.25">
      <c r="A17" s="51" t="s">
        <v>132</v>
      </c>
      <c r="B17" s="87"/>
      <c r="C17" s="55"/>
      <c r="D17" s="60" t="s">
        <v>144</v>
      </c>
      <c r="E17" s="50" t="s">
        <v>124</v>
      </c>
      <c r="F17" s="49" t="s">
        <v>118</v>
      </c>
      <c r="G17" s="45">
        <v>43433</v>
      </c>
      <c r="H17" s="57">
        <v>100000000</v>
      </c>
      <c r="I17" s="50" t="s">
        <v>153</v>
      </c>
      <c r="J17" s="44" t="s">
        <v>162</v>
      </c>
      <c r="K17" s="55"/>
      <c r="L17" s="59" t="s">
        <v>174</v>
      </c>
      <c r="M17" s="53">
        <v>0</v>
      </c>
      <c r="N17" s="52">
        <v>0</v>
      </c>
      <c r="O17" s="61" t="s">
        <v>184</v>
      </c>
      <c r="P17" s="60"/>
    </row>
    <row r="18" spans="1:17" ht="177" customHeight="1" x14ac:dyDescent="0.25">
      <c r="A18" s="51" t="s">
        <v>133</v>
      </c>
      <c r="B18" s="87"/>
      <c r="C18" s="55"/>
      <c r="D18" s="60" t="s">
        <v>144</v>
      </c>
      <c r="E18" s="50" t="s">
        <v>125</v>
      </c>
      <c r="F18" s="49" t="s">
        <v>11</v>
      </c>
      <c r="G18" s="45">
        <v>43453</v>
      </c>
      <c r="H18" s="57">
        <v>800000000</v>
      </c>
      <c r="I18" s="50" t="s">
        <v>153</v>
      </c>
      <c r="J18" s="44" t="s">
        <v>163</v>
      </c>
      <c r="K18" s="55"/>
      <c r="L18" s="59" t="s">
        <v>175</v>
      </c>
      <c r="M18" s="53">
        <v>0</v>
      </c>
      <c r="N18" s="52">
        <v>0</v>
      </c>
      <c r="O18" s="56" t="s">
        <v>185</v>
      </c>
      <c r="P18" s="60"/>
    </row>
    <row r="19" spans="1:17" ht="60" x14ac:dyDescent="0.25">
      <c r="A19" s="51" t="s">
        <v>134</v>
      </c>
      <c r="B19" s="87"/>
      <c r="C19" s="55"/>
      <c r="D19" s="60" t="s">
        <v>145</v>
      </c>
      <c r="E19" s="50" t="s">
        <v>117</v>
      </c>
      <c r="F19" s="49" t="s">
        <v>149</v>
      </c>
      <c r="G19" s="45">
        <v>43439</v>
      </c>
      <c r="H19" s="57">
        <v>241000000</v>
      </c>
      <c r="I19" s="50" t="s">
        <v>154</v>
      </c>
      <c r="J19" s="44" t="s">
        <v>164</v>
      </c>
      <c r="K19" s="55"/>
      <c r="L19" s="59" t="s">
        <v>176</v>
      </c>
      <c r="M19" s="53">
        <v>0</v>
      </c>
      <c r="N19" s="52">
        <v>0</v>
      </c>
      <c r="O19" s="56" t="s">
        <v>186</v>
      </c>
      <c r="P19" s="60"/>
    </row>
    <row r="20" spans="1:17" ht="75" customHeight="1" x14ac:dyDescent="0.25">
      <c r="A20" s="51" t="s">
        <v>135</v>
      </c>
      <c r="B20" s="87"/>
      <c r="C20" s="55"/>
      <c r="D20" s="60" t="s">
        <v>146</v>
      </c>
      <c r="E20" s="50" t="s">
        <v>116</v>
      </c>
      <c r="F20" s="49" t="s">
        <v>150</v>
      </c>
      <c r="G20" s="45">
        <v>43448</v>
      </c>
      <c r="H20" s="57">
        <v>15000000</v>
      </c>
      <c r="I20" s="50" t="s">
        <v>153</v>
      </c>
      <c r="J20" s="44" t="s">
        <v>165</v>
      </c>
      <c r="K20" s="55"/>
      <c r="L20" s="59" t="s">
        <v>176</v>
      </c>
      <c r="M20" s="53" t="s">
        <v>180</v>
      </c>
      <c r="N20" s="52">
        <v>0</v>
      </c>
      <c r="O20" s="56" t="s">
        <v>187</v>
      </c>
      <c r="P20" s="60"/>
    </row>
    <row r="21" spans="1:17" ht="107.25" customHeight="1" x14ac:dyDescent="0.25">
      <c r="A21" s="51" t="s">
        <v>136</v>
      </c>
      <c r="B21" s="87"/>
      <c r="C21" s="55"/>
      <c r="D21" s="60" t="s">
        <v>147</v>
      </c>
      <c r="E21" s="50" t="s">
        <v>126</v>
      </c>
      <c r="F21" s="49" t="s">
        <v>148</v>
      </c>
      <c r="G21" s="45">
        <v>43458</v>
      </c>
      <c r="H21" s="57">
        <v>54824286.670000002</v>
      </c>
      <c r="I21" s="50" t="s">
        <v>155</v>
      </c>
      <c r="J21" s="44" t="s">
        <v>166</v>
      </c>
      <c r="K21" s="55"/>
      <c r="L21" s="59" t="s">
        <v>177</v>
      </c>
      <c r="M21" s="53">
        <v>0</v>
      </c>
      <c r="N21" s="52">
        <v>0.22109999999999999</v>
      </c>
      <c r="O21" s="56" t="s">
        <v>188</v>
      </c>
      <c r="P21" s="60"/>
    </row>
    <row r="22" spans="1:17" ht="59.25" customHeight="1" x14ac:dyDescent="0.25">
      <c r="A22" s="51" t="s">
        <v>137</v>
      </c>
      <c r="B22" s="87"/>
      <c r="C22" s="55"/>
      <c r="D22" s="60" t="s">
        <v>144</v>
      </c>
      <c r="E22" s="50" t="s">
        <v>124</v>
      </c>
      <c r="F22" s="49" t="s">
        <v>149</v>
      </c>
      <c r="G22" s="45">
        <v>43448</v>
      </c>
      <c r="H22" s="57">
        <v>150000000</v>
      </c>
      <c r="I22" s="50" t="s">
        <v>156</v>
      </c>
      <c r="J22" s="44" t="s">
        <v>167</v>
      </c>
      <c r="K22" s="55"/>
      <c r="L22" s="59" t="s">
        <v>176</v>
      </c>
      <c r="M22" s="53">
        <v>0</v>
      </c>
      <c r="N22" s="52">
        <v>0</v>
      </c>
      <c r="O22" s="56" t="s">
        <v>184</v>
      </c>
      <c r="P22" s="60"/>
    </row>
    <row r="23" spans="1:17" ht="103.5" customHeight="1" x14ac:dyDescent="0.25">
      <c r="A23" s="51" t="s">
        <v>138</v>
      </c>
      <c r="B23" s="87"/>
      <c r="C23" s="55"/>
      <c r="D23" s="60" t="s">
        <v>147</v>
      </c>
      <c r="E23" s="50" t="s">
        <v>123</v>
      </c>
      <c r="F23" s="49" t="s">
        <v>148</v>
      </c>
      <c r="G23" s="45">
        <v>43458</v>
      </c>
      <c r="H23" s="57">
        <v>65400000</v>
      </c>
      <c r="I23" s="50" t="s">
        <v>157</v>
      </c>
      <c r="J23" s="44" t="s">
        <v>168</v>
      </c>
      <c r="K23" s="55"/>
      <c r="L23" s="59" t="s">
        <v>178</v>
      </c>
      <c r="M23" s="53">
        <v>0</v>
      </c>
      <c r="N23" s="52">
        <v>0.12809999999999999</v>
      </c>
      <c r="O23" s="56" t="s">
        <v>189</v>
      </c>
      <c r="P23" s="60"/>
    </row>
    <row r="24" spans="1:17" ht="105" x14ac:dyDescent="0.25">
      <c r="A24" s="51" t="s">
        <v>139</v>
      </c>
      <c r="B24" s="87"/>
      <c r="C24" s="55"/>
      <c r="D24" s="60" t="s">
        <v>147</v>
      </c>
      <c r="E24" s="50" t="s">
        <v>127</v>
      </c>
      <c r="F24" s="49" t="s">
        <v>148</v>
      </c>
      <c r="G24" s="45">
        <v>43458</v>
      </c>
      <c r="H24" s="57">
        <v>80124990.659999996</v>
      </c>
      <c r="I24" s="50" t="s">
        <v>158</v>
      </c>
      <c r="J24" s="44" t="s">
        <v>169</v>
      </c>
      <c r="K24" s="55"/>
      <c r="L24" s="59" t="s">
        <v>179</v>
      </c>
      <c r="M24" s="53">
        <v>0</v>
      </c>
      <c r="N24" s="52">
        <v>0.29959999999999998</v>
      </c>
      <c r="O24" s="56" t="s">
        <v>190</v>
      </c>
      <c r="P24" s="60"/>
    </row>
    <row r="25" spans="1:17" ht="15" customHeight="1" x14ac:dyDescent="0.25">
      <c r="A25" s="54"/>
      <c r="B25" s="39"/>
      <c r="C25" s="55"/>
      <c r="D25" s="55"/>
      <c r="E25" s="55"/>
      <c r="F25" s="56"/>
      <c r="G25" s="45"/>
      <c r="H25" s="57"/>
      <c r="I25" s="62"/>
      <c r="J25" s="44"/>
      <c r="K25" s="55"/>
      <c r="L25" s="59"/>
      <c r="M25" s="53"/>
      <c r="N25" s="52"/>
      <c r="O25" s="56"/>
      <c r="P25" s="39"/>
      <c r="Q25" s="75"/>
    </row>
    <row r="26" spans="1:17" ht="15" customHeight="1" x14ac:dyDescent="0.25">
      <c r="A26" s="89"/>
      <c r="B26" s="89"/>
      <c r="C26" s="91"/>
      <c r="D26" s="91"/>
      <c r="E26" s="91"/>
      <c r="F26" s="151"/>
      <c r="G26" s="91"/>
      <c r="H26" s="92"/>
      <c r="I26" s="91"/>
      <c r="J26" s="152"/>
      <c r="K26" s="153"/>
      <c r="L26" s="154"/>
      <c r="M26" s="155"/>
      <c r="N26" s="156"/>
      <c r="O26" s="155"/>
      <c r="P26" s="89"/>
      <c r="Q26" s="89"/>
    </row>
    <row r="27" spans="1:17" ht="15" customHeight="1" x14ac:dyDescent="0.25">
      <c r="A27" s="89"/>
      <c r="B27" s="89"/>
      <c r="C27" s="91"/>
      <c r="D27" s="91"/>
      <c r="E27" s="91"/>
      <c r="F27" s="151"/>
      <c r="G27" s="91"/>
      <c r="H27" s="92"/>
      <c r="I27" s="91"/>
      <c r="J27" s="152"/>
      <c r="K27" s="153"/>
      <c r="L27" s="154"/>
      <c r="M27" s="155"/>
      <c r="N27" s="156"/>
      <c r="O27" s="155"/>
      <c r="P27" s="89"/>
      <c r="Q27" s="89"/>
    </row>
  </sheetData>
  <mergeCells count="17"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Q26:Q27"/>
    <mergeCell ref="J26:J27"/>
    <mergeCell ref="K26:K27"/>
    <mergeCell ref="L26:L27"/>
    <mergeCell ref="M26:M27"/>
    <mergeCell ref="N26:N27"/>
    <mergeCell ref="O26:O27"/>
    <mergeCell ref="P26:P2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 </vt:lpstr>
      <vt:lpstr>FORMATO 2 </vt:lpstr>
      <vt:lpstr>FORMATO 3 </vt:lpstr>
      <vt:lpstr>FORMATO 4 </vt:lpstr>
      <vt:lpstr>FORMATO 5 </vt:lpstr>
      <vt:lpstr>FORMATO 6 </vt:lpstr>
      <vt:lpstr>FORMATO 7 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2016-11-16T14:49:51Z</dcterms:created>
  <dcterms:modified xsi:type="dcterms:W3CDTF">2019-01-30T17:14:25Z</dcterms:modified>
</cp:coreProperties>
</file>