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dres_Muñiz\Desktop\INFORMES\Formatos Trimestrales\Informes Trimestrales 2020\"/>
    </mc:Choice>
  </mc:AlternateContent>
  <bookViews>
    <workbookView xWindow="0" yWindow="0" windowWidth="28800" windowHeight="11700" firstSheet="1" activeTab="6"/>
  </bookViews>
  <sheets>
    <sheet name="FORMATO 1 " sheetId="1" r:id="rId1"/>
    <sheet name="FORMATO 2 " sheetId="2" r:id="rId2"/>
    <sheet name="FORMATO 3 " sheetId="3" r:id="rId3"/>
    <sheet name="FORMATO 4 " sheetId="4" r:id="rId4"/>
    <sheet name="FORMATO 5 " sheetId="5" r:id="rId5"/>
    <sheet name="FORMATO 6 " sheetId="6" r:id="rId6"/>
    <sheet name="FORMATO 7 " sheetId="7" r:id="rId7"/>
  </sheets>
  <definedNames>
    <definedName name="_xlnm.Print_Area" localSheetId="0">'FORMATO 1 '!$A$1:$Q$41</definedName>
    <definedName name="_xlnm.Print_Area" localSheetId="2">'FORMATO 3 '!$A$1:$P$51</definedName>
    <definedName name="_xlnm.Print_Area" localSheetId="3">'FORMATO 4 '!$A$1:$M$54</definedName>
    <definedName name="_xlnm.Print_Area" localSheetId="4">'FORMATO 5 '!$A$1:$K$24</definedName>
    <definedName name="_xlnm.Print_Area" localSheetId="5">'FORMATO 6 '!$A$1:$Y$81</definedName>
    <definedName name="_xlnm.Print_Area" localSheetId="6">'FORMATO 7 '!$A$1:$Q$18</definedName>
    <definedName name="Z_8EA58AF3_E87D_42A9_9890_AE18CCA466EF_.wvu.Rows" localSheetId="3" hidden="1">'FORMATO 4 '!$1:$3</definedName>
    <definedName name="Z_8EA58AF3_E87D_42A9_9890_AE18CCA466EF_.wvu.Rows" localSheetId="5" hidden="1">'FORMATO 6 '!$1:$3</definedName>
  </definedNames>
  <calcPr calcId="162913"/>
  <customWorkbookViews>
    <customWorkbookView name="Formato I" guid="{8EA58AF3-E87D-42A9-9890-AE18CCA466EF}" includePrintSettings="0" maximized="1" windowWidth="1440" windowHeight="71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75" i="6" l="1"/>
  <c r="Y69" i="6"/>
  <c r="R17" i="6"/>
  <c r="R19" i="6" s="1"/>
  <c r="R21" i="6" s="1"/>
  <c r="R23" i="6" s="1"/>
  <c r="R25" i="6" s="1"/>
  <c r="R27" i="6" s="1"/>
  <c r="R29" i="6" s="1"/>
  <c r="R31" i="6" s="1"/>
  <c r="R33" i="6" s="1"/>
  <c r="R35" i="6" s="1"/>
  <c r="R37" i="6" s="1"/>
  <c r="R39" i="6" s="1"/>
  <c r="R41" i="6" s="1"/>
  <c r="R43" i="6" s="1"/>
  <c r="R45" i="6" s="1"/>
  <c r="R47" i="6" s="1"/>
  <c r="R49" i="6" s="1"/>
  <c r="R51" i="6" s="1"/>
  <c r="R53" i="6" s="1"/>
  <c r="R55" i="6" s="1"/>
  <c r="R57" i="6" s="1"/>
  <c r="R59" i="6" s="1"/>
  <c r="R61" i="6" s="1"/>
  <c r="R63" i="6" s="1"/>
  <c r="Q69" i="6"/>
  <c r="K45" i="4"/>
  <c r="I16" i="5"/>
  <c r="F21" i="5"/>
  <c r="A12" i="5"/>
  <c r="A13" i="5" s="1"/>
  <c r="A14" i="5" s="1"/>
  <c r="A15" i="5" s="1"/>
  <c r="A16" i="5" s="1"/>
  <c r="A17" i="5" s="1"/>
  <c r="A18" i="5" s="1"/>
  <c r="A19" i="5" s="1"/>
  <c r="A20" i="5" s="1"/>
  <c r="E45" i="4"/>
  <c r="M42" i="3"/>
  <c r="Q72" i="6" l="1"/>
  <c r="I26" i="3"/>
  <c r="I30" i="3"/>
  <c r="I28" i="3"/>
  <c r="I24" i="3"/>
  <c r="I22" i="3"/>
  <c r="I20" i="3"/>
  <c r="I18" i="3"/>
  <c r="I16" i="3"/>
  <c r="I14" i="3"/>
  <c r="I12" i="3"/>
  <c r="E42" i="3" s="1"/>
  <c r="L45" i="2" l="1"/>
  <c r="L42" i="2"/>
  <c r="E42" i="2"/>
  <c r="J14" i="1" l="1"/>
  <c r="J16" i="1" s="1"/>
  <c r="H66" i="6" l="1"/>
  <c r="H72" i="6" s="1"/>
  <c r="I13" i="5"/>
  <c r="I14" i="5"/>
  <c r="I15" i="5"/>
  <c r="I17" i="5"/>
  <c r="I18" i="5"/>
  <c r="I19" i="5"/>
  <c r="I20" i="5"/>
  <c r="K21" i="5"/>
  <c r="K48" i="4" l="1"/>
  <c r="K42" i="2" l="1"/>
  <c r="K45" i="2" s="1"/>
  <c r="P36" i="3" l="1"/>
  <c r="P38" i="3"/>
  <c r="P40" i="3"/>
  <c r="P34" i="3"/>
  <c r="P32" i="3" l="1"/>
  <c r="P30" i="3"/>
  <c r="P28" i="3"/>
  <c r="P26" i="3"/>
  <c r="P24" i="3"/>
  <c r="P22" i="3"/>
  <c r="P20" i="3"/>
  <c r="P18" i="3"/>
  <c r="A14" i="2" l="1"/>
  <c r="A16" i="2" s="1"/>
  <c r="A18" i="2" s="1"/>
  <c r="A20" i="2" s="1"/>
  <c r="A22" i="2" s="1"/>
  <c r="A24" i="2" s="1"/>
  <c r="A26" i="2" s="1"/>
  <c r="G14" i="2" l="1"/>
  <c r="G16" i="2" s="1"/>
  <c r="G18" i="2" s="1"/>
  <c r="G20" i="2" s="1"/>
  <c r="G22" i="2" s="1"/>
  <c r="G24" i="2" s="1"/>
  <c r="G26" i="2" s="1"/>
  <c r="G28" i="2" s="1"/>
  <c r="G30" i="2" s="1"/>
  <c r="G32" i="2" s="1"/>
  <c r="G34" i="2" s="1"/>
  <c r="M45" i="3" l="1"/>
  <c r="A17" i="4" l="1"/>
  <c r="A14" i="3"/>
  <c r="A16" i="3" s="1"/>
  <c r="A18" i="3" s="1"/>
  <c r="A20" i="3" s="1"/>
  <c r="A22" i="3" s="1"/>
  <c r="A24" i="3" s="1"/>
  <c r="A26" i="3" s="1"/>
  <c r="A28" i="3" s="1"/>
  <c r="A30" i="3" s="1"/>
  <c r="J12" i="3" s="1"/>
  <c r="J18" i="1"/>
  <c r="J20" i="1" s="1"/>
  <c r="J22" i="1" s="1"/>
  <c r="J24" i="1" s="1"/>
  <c r="J26" i="1" s="1"/>
  <c r="J28" i="1" s="1"/>
  <c r="J30" i="1" s="1"/>
  <c r="J32" i="1" s="1"/>
  <c r="J34" i="1" s="1"/>
  <c r="J17" i="6"/>
  <c r="J19" i="6" s="1"/>
  <c r="J21" i="6" s="1"/>
  <c r="J23" i="6" s="1"/>
  <c r="J25" i="6" s="1"/>
  <c r="J27" i="6" s="1"/>
  <c r="J29" i="6" s="1"/>
  <c r="J31" i="6" s="1"/>
  <c r="J33" i="6" s="1"/>
  <c r="J35" i="6" s="1"/>
  <c r="J37" i="6" s="1"/>
  <c r="J39" i="6" s="1"/>
  <c r="J41" i="6" s="1"/>
  <c r="J43" i="6" s="1"/>
  <c r="J45" i="6" s="1"/>
  <c r="J47" i="6" s="1"/>
  <c r="J49" i="6" s="1"/>
  <c r="J51" i="6" s="1"/>
  <c r="J53" i="6" s="1"/>
  <c r="J55" i="6" s="1"/>
  <c r="J57" i="6" s="1"/>
  <c r="J59" i="6" s="1"/>
  <c r="J61" i="6" s="1"/>
  <c r="J63" i="6" s="1"/>
  <c r="A17" i="6"/>
  <c r="A19" i="6" s="1"/>
  <c r="A21" i="6" s="1"/>
  <c r="A23" i="6" s="1"/>
  <c r="A25" i="6" s="1"/>
  <c r="A27" i="6" s="1"/>
  <c r="A29" i="6" s="1"/>
  <c r="A31" i="6" s="1"/>
  <c r="A33" i="6" s="1"/>
  <c r="A35" i="6" s="1"/>
  <c r="A37" i="6" s="1"/>
  <c r="A39" i="6" s="1"/>
  <c r="A41" i="6" s="1"/>
  <c r="A43" i="6" s="1"/>
  <c r="A45" i="6" s="1"/>
  <c r="A47" i="6" s="1"/>
  <c r="A49" i="6" s="1"/>
  <c r="A51" i="6" s="1"/>
  <c r="A53" i="6" s="1"/>
  <c r="A55" i="6" s="1"/>
  <c r="A57" i="6" s="1"/>
  <c r="A59" i="6" s="1"/>
  <c r="A61" i="6" s="1"/>
  <c r="A63" i="6" s="1"/>
  <c r="A19" i="4" l="1"/>
  <c r="A21" i="4" s="1"/>
  <c r="A23" i="4" s="1"/>
  <c r="A25" i="4" s="1"/>
  <c r="A27" i="4" s="1"/>
  <c r="A29" i="4" s="1"/>
  <c r="A31" i="4" s="1"/>
  <c r="A33" i="4" s="1"/>
  <c r="G17" i="4"/>
  <c r="G19" i="4" s="1"/>
  <c r="G21" i="4" s="1"/>
  <c r="G23" i="4" s="1"/>
  <c r="G25" i="4" s="1"/>
  <c r="G27" i="4" s="1"/>
  <c r="G29" i="4" s="1"/>
  <c r="G31" i="4" s="1"/>
  <c r="G33" i="4" s="1"/>
  <c r="G35" i="4" s="1"/>
  <c r="G37" i="4" s="1"/>
  <c r="G39" i="4" s="1"/>
  <c r="G41" i="4" s="1"/>
  <c r="G43" i="4" s="1"/>
  <c r="J14" i="3"/>
  <c r="J16" i="3" s="1"/>
  <c r="J18" i="3" s="1"/>
  <c r="J20" i="3" s="1"/>
  <c r="J22" i="3" s="1"/>
  <c r="J24" i="3" s="1"/>
  <c r="J26" i="3" s="1"/>
  <c r="J28" i="3" s="1"/>
  <c r="J30" i="3" s="1"/>
  <c r="J32" i="3" s="1"/>
  <c r="J34" i="3" s="1"/>
  <c r="J36" i="3" s="1"/>
  <c r="J38" i="3" s="1"/>
  <c r="J40" i="3" s="1"/>
</calcChain>
</file>

<file path=xl/sharedStrings.xml><?xml version="1.0" encoding="utf-8"?>
<sst xmlns="http://schemas.openxmlformats.org/spreadsheetml/2006/main" count="418" uniqueCount="155">
  <si>
    <t xml:space="preserve">Institucion Bancaria </t>
  </si>
  <si>
    <t xml:space="preserve">Fecha de Contratacion </t>
  </si>
  <si>
    <t>Fecha de Vencimiento</t>
  </si>
  <si>
    <t xml:space="preserve">Banca Comercial </t>
  </si>
  <si>
    <t xml:space="preserve">Banca de Desarrollo </t>
  </si>
  <si>
    <t>Banorte</t>
  </si>
  <si>
    <t>Santander</t>
  </si>
  <si>
    <t xml:space="preserve">Banorte </t>
  </si>
  <si>
    <t xml:space="preserve">Banobras </t>
  </si>
  <si>
    <t>JUN 20-2012</t>
  </si>
  <si>
    <t>JUN 29-2012</t>
  </si>
  <si>
    <t>SEP 23-2013</t>
  </si>
  <si>
    <t xml:space="preserve"> JUL 29-2014</t>
  </si>
  <si>
    <t xml:space="preserve"> DIC 11-2014</t>
  </si>
  <si>
    <t xml:space="preserve"> AGO-2032</t>
  </si>
  <si>
    <t xml:space="preserve"> DIC-2033</t>
  </si>
  <si>
    <t xml:space="preserve"> OCT-2034</t>
  </si>
  <si>
    <t xml:space="preserve">Saldo </t>
  </si>
  <si>
    <t>Saldo</t>
  </si>
  <si>
    <t>Total Banca Comercial</t>
  </si>
  <si>
    <t xml:space="preserve">Total Banca de Desarrollo </t>
  </si>
  <si>
    <t xml:space="preserve">Total Global Saldo de Deuda Pública Directa </t>
  </si>
  <si>
    <t xml:space="preserve">Endeudamiento Neto </t>
  </si>
  <si>
    <t xml:space="preserve">Intereses Pagados </t>
  </si>
  <si>
    <t xml:space="preserve">Total Global de Pago de Intereses </t>
  </si>
  <si>
    <t xml:space="preserve">Importe del Credito </t>
  </si>
  <si>
    <t>Fuente de Financiamiento</t>
  </si>
  <si>
    <t>Importe Pagado</t>
  </si>
  <si>
    <t xml:space="preserve">Pagos de Capital </t>
  </si>
  <si>
    <t xml:space="preserve">Pagos de Intereses </t>
  </si>
  <si>
    <t>FAFEF (Saneamiento financiero, de conformidad con los artículos 37, 47 fracción II y 50 de la Ley de Coordinación Fiscal.)</t>
  </si>
  <si>
    <t>Recursos Propios del Gobierno del Estado</t>
  </si>
  <si>
    <t>Total Pagos de Capital con cargo al FAFEF</t>
  </si>
  <si>
    <t>Total Global del Pago del Servicio de la Deuda por Fuente de Financiamiento</t>
  </si>
  <si>
    <r>
      <t>N</t>
    </r>
    <r>
      <rPr>
        <b/>
        <sz val="11"/>
        <color theme="0"/>
        <rFont val="Arial"/>
        <family val="2"/>
      </rPr>
      <t>o</t>
    </r>
    <r>
      <rPr>
        <b/>
        <sz val="12"/>
        <color theme="0"/>
        <rFont val="Arial"/>
        <family val="2"/>
      </rPr>
      <t xml:space="preserve">. de registro </t>
    </r>
  </si>
  <si>
    <t xml:space="preserve">Fecha </t>
  </si>
  <si>
    <t>Reg.SHCP</t>
  </si>
  <si>
    <t xml:space="preserve">Decreto </t>
  </si>
  <si>
    <t>Acreditado</t>
  </si>
  <si>
    <t>Acreditante</t>
  </si>
  <si>
    <t>Fecha Subscripción</t>
  </si>
  <si>
    <t>Monto</t>
  </si>
  <si>
    <t>Plazo</t>
  </si>
  <si>
    <t>Tasa</t>
  </si>
  <si>
    <t xml:space="preserve">Aval </t>
  </si>
  <si>
    <t xml:space="preserve">Destino </t>
  </si>
  <si>
    <t>Aforo</t>
  </si>
  <si>
    <t xml:space="preserve">Garantia Pagos </t>
  </si>
  <si>
    <t xml:space="preserve">Convenios Modificatorios </t>
  </si>
  <si>
    <t>Bancomer</t>
  </si>
  <si>
    <t>DIC 28-2015</t>
  </si>
  <si>
    <t xml:space="preserve"> JUL-2036</t>
  </si>
  <si>
    <t xml:space="preserve">Pagos de Comisiones </t>
  </si>
  <si>
    <t>Comisiones</t>
  </si>
  <si>
    <t>AGO 12-16</t>
  </si>
  <si>
    <t xml:space="preserve"> NOV-2036</t>
  </si>
  <si>
    <t xml:space="preserve">Nota 1: Cifras Preliminares hasta Visto Bueno por el Área contable.  </t>
  </si>
  <si>
    <t xml:space="preserve">Nota 2: Los Bonos Cupón Cero no se suman al saldo Insoluto. </t>
  </si>
  <si>
    <t>Banobras (BCO)</t>
  </si>
  <si>
    <t>Institución Bancaria</t>
  </si>
  <si>
    <t xml:space="preserve">Deudor </t>
  </si>
  <si>
    <t xml:space="preserve">Autlán de Navarro </t>
  </si>
  <si>
    <t>Guadalajara</t>
  </si>
  <si>
    <t xml:space="preserve">Puerto Vallarta </t>
  </si>
  <si>
    <t>Jocotepec</t>
  </si>
  <si>
    <t xml:space="preserve">Monto del Crédito Contratado  </t>
  </si>
  <si>
    <t>Bansi, S.A Institución de Banca Múltiple</t>
  </si>
  <si>
    <t>HSBC México, S.A. Institución de Banca Múltiple, Grupo Financiero HSBC</t>
  </si>
  <si>
    <t>Banco Mercantil del Norte, S.A., Institución de Banca Múltiple, Grupo Financiero Banorte</t>
  </si>
  <si>
    <t xml:space="preserve"> JUL-2039</t>
  </si>
  <si>
    <t>JUL 26-2019</t>
  </si>
  <si>
    <t xml:space="preserve">Santander </t>
  </si>
  <si>
    <t xml:space="preserve">Bancomer </t>
  </si>
  <si>
    <t>Total Pagos de Intereses</t>
  </si>
  <si>
    <t xml:space="preserve">Nota 1: Datos informativos debido a que los obligados son los municipios </t>
  </si>
  <si>
    <t xml:space="preserve">Banca Afirme, S.A., Institución de Banca Múltiple, Afirme Grupo Financiero. </t>
  </si>
  <si>
    <t xml:space="preserve">Start Banregio, S.A., de C.V., Sociedad Financiera de Objeto Múltiple, E.R., Banregio, Grupo Financiero </t>
  </si>
  <si>
    <t xml:space="preserve">Scotiabank Inverlat, S.A., Institución de Banca Múltiple, Grupo Financiero Scotiabank Inverlat. </t>
  </si>
  <si>
    <t>Financiera Bajío, S.A. de C.V., Sociedad Financiera de Objeto Múltiple, E.R.</t>
  </si>
  <si>
    <t xml:space="preserve">Tlajomulco de Zúñiga </t>
  </si>
  <si>
    <t>Zapopan</t>
  </si>
  <si>
    <t>Citibanamex</t>
  </si>
  <si>
    <t>ENE 24-2020</t>
  </si>
  <si>
    <t>ENE 18-2040</t>
  </si>
  <si>
    <t>Monto Dispuesto Durante el 2do Trimestre de 2020</t>
  </si>
  <si>
    <t>Amortización Durante el 2do Trimestre de 2020</t>
  </si>
  <si>
    <t>Saldo al 1er Trimestre de 2020</t>
  </si>
  <si>
    <t>Banobras**</t>
  </si>
  <si>
    <t>Total Pagos de Capital con Recursos Propios</t>
  </si>
  <si>
    <t>JUL 29-2019</t>
  </si>
  <si>
    <t>MAR 18-2016</t>
  </si>
  <si>
    <t xml:space="preserve"> ENE-2035</t>
  </si>
  <si>
    <t xml:space="preserve"> JUN-2036</t>
  </si>
  <si>
    <t>Citibanamex*</t>
  </si>
  <si>
    <t>Banorte**</t>
  </si>
  <si>
    <t>Santander**</t>
  </si>
  <si>
    <t>Bancomer*</t>
  </si>
  <si>
    <t>Bancomer**</t>
  </si>
  <si>
    <t>Bancomer ***</t>
  </si>
  <si>
    <t>Banorte ***</t>
  </si>
  <si>
    <t>Santander ***</t>
  </si>
  <si>
    <t xml:space="preserve">*Créditos mediante los cuales se Refinancianciaron los créditos Banobras $500 mdp, $1,750 mdp y $1,920 mdp. </t>
  </si>
  <si>
    <t xml:space="preserve">**Créditos Refinanciados con Bancomer y CitiBanamex </t>
  </si>
  <si>
    <t>***Financiamientos contratados a Corto Plazo</t>
  </si>
  <si>
    <t>Saldo del 1er Trimestre de 2020.</t>
  </si>
  <si>
    <t>Amortización durante el 2do Trimestre de 2020</t>
  </si>
  <si>
    <t>Total Saldo al 1er Trimestre 2020</t>
  </si>
  <si>
    <t>Tota Saldo 2do trimestre 2020</t>
  </si>
  <si>
    <t>002/2020</t>
  </si>
  <si>
    <t>010/2016</t>
  </si>
  <si>
    <t>010/2020</t>
  </si>
  <si>
    <t>011/2020</t>
  </si>
  <si>
    <t>012/2020</t>
  </si>
  <si>
    <t>011/2016</t>
  </si>
  <si>
    <t>004/2019</t>
  </si>
  <si>
    <t>P14-1216081</t>
  </si>
  <si>
    <t>P14-1216084</t>
  </si>
  <si>
    <t>P14-1019052</t>
  </si>
  <si>
    <t xml:space="preserve">El Decreto número 27219/LXII/2018, del Congreso del Estado de Jalisco, publicado en el Periódico Oficial “El Estado de Jalisco” el 22 de diciembre de 2018, el Decreto Número 27281/LXII/19, del Congreso del Estado de Jalisco, Publicado en el Periódico Oficial “El Estado de Jalisco” el 18 de mayo de 2019, la Fe de Erratas del Decreto 27219/LXII/18 del H. Congreso del Estado de Jalisco publicada en el Periódico Oficial “El Estado de Jalisco” el 01 de octubre de 2019 así como el acta de Sesión Extraordinaria celebradas el 16 de octubre de 2019 y el acta de Sesión Ordinaria celebrada el 13 de noviembre de 2019.  </t>
  </si>
  <si>
    <t>Acta N° 38 de la Sesión Ordinaria del H. Ayuntamiento celebrada el 17 de enero de 2020</t>
  </si>
  <si>
    <t>No Aplica de conformidad con el Artículo 6 de la Ley de Deuda Pública y Disciplina Financiera del Estado de Jalisco y sus Municipios</t>
  </si>
  <si>
    <t xml:space="preserve">El acta número 14/2019 de la Sesión Ordinaria del H. Ayuntamiento del Municipio de Ahualulco de Mercado, Jalisco celebrada el 06 de diciembre de 2019.  </t>
  </si>
  <si>
    <t xml:space="preserve">El Decreto número 27219/LXII/2018, del Congreso del Estado de Jalisco, publicado en el Periódico Oficial “El Estado de Jalisco” el 22 de diciembre de 2018, el Decreto Número 27281/LXII/19, del Congreso del Estado de Jalisco, Publicado en el Periódico Oficial “El Estado de Jalisco” el 18 de mayo de 2019, la Fe de Erratas del Decreto 27219/LXII/18 del H. Congreso del Estado de Jalisco publicada en el Periódico Oficial “El Estado de Jalisco” el 01 de octubre de 2019 así como el acta de Sesión Ordinaria del H. Ayuntamiento del Municipio de fecha 22 de noviembre de 2018 y la Sesión Ordinaria de fecha 14 de mayo de 2020. </t>
  </si>
  <si>
    <t>Autlán de Navarro</t>
  </si>
  <si>
    <t xml:space="preserve">Tala, Jalisco </t>
  </si>
  <si>
    <t xml:space="preserve">Gobierno del Estado de Jalisco </t>
  </si>
  <si>
    <t xml:space="preserve">Ahualulco de Mercado, Jalisco </t>
  </si>
  <si>
    <t>Banco Nacional de Obras y Servicios Públicos, S.NC., Institución de Banca de Desarrollo (Banobras) LCGM</t>
  </si>
  <si>
    <t>Banco Mercantil del Norte, S.A., Institución de Banca Múltiple, Grupo Financiero Banorte (Banorte)</t>
  </si>
  <si>
    <t xml:space="preserve">Banco Santander México, S.A, Institución de Banca Múltiple, Grupo Financiero Santander. </t>
  </si>
  <si>
    <t>3,652 días</t>
  </si>
  <si>
    <t>TIIE+1.20%</t>
  </si>
  <si>
    <t xml:space="preserve">7305 DIAS </t>
  </si>
  <si>
    <t>TIIE+1.05%</t>
  </si>
  <si>
    <t>365 días</t>
  </si>
  <si>
    <t>TIIE +0.75%</t>
  </si>
  <si>
    <t>TIIE +0.80%</t>
  </si>
  <si>
    <t>TASA BASE +2.00%</t>
  </si>
  <si>
    <t xml:space="preserve">Plazo Remanente del Crédito de 6,070 días </t>
  </si>
  <si>
    <t xml:space="preserve">Plazo Remanente del Crédito de 5,210 días </t>
  </si>
  <si>
    <t>TIIE+0.90%</t>
  </si>
  <si>
    <t xml:space="preserve">Primer Convenio Modificatorio al Contrato de Apertura de Crédito Simple: Las partes celebran el PRIMER CONVENIO con objeto de: (i) Modificar el porcentaje de recursos que servirán como fuente de pago del CRÉDITO, previsto en la definición de Participaciones Municipales Fideicomitidas o Porcentaje Asignado señalado en la Cláusula Primera del Contrato de Crédito, (ii) Modificar el primer párrafo de la cláusula Segunda denominada Apertura de Crédito, a fin de disminuir el importe de crédito, para ajustarlo al Techo de Financiamiento Neto del ACREDITADO, (iii) Modificar la cláusula Quinta denominada Condiciones Suspensivas para modificar el porcentaje de las Participaciones Municipales Fideicomitidas,  (iv) Modificar la cláusula Octava denominada Fuente de Pago del CONTRATO DE CRÉDITO, a fin de disminuir el porcentaje de los recursos que constituyen la fuente de pago del CRÉDITO y (v) Modificar el Anexo 3 del CONTRATO DE CRÉDITO, a fin de disminuir el monto del crédito, así como el alcance de las inversiones públicas que se van a financiar con los recursos del crédito. </t>
  </si>
  <si>
    <t xml:space="preserve">Primer Convenio Modificatorio; Las partes celebran el PRIMER CONVENIO con objeto de: (i) Modificar el porcentaje de recursos que servirán como fuente de pago del CRÉDITO, previsto en la definición de Participaciones Municipales Fideicomitidas o Porcentaje Asignado señalado en la Cláusula Primera del CONTRATO DE CRÉDITO, (ii), Modificar la cláusula Sexta denominada Intereses, para modificar los valores insertos en la tabla que se incluye en dicha cláusula y (iii) Modificar la cláusula Octava denominada Fuente de Pago del CONTRATO DE CRÉDITO, a fin de disminuir el porcentaje de los recursos que constituyen la fuente de pago del CRÉDITO. </t>
  </si>
  <si>
    <t>Cubrir necesidades de corto plazo, entendiendo dichas necesidades como Insuficiencias de Liquidez de Carácter Temporal, en términos del artículo 31 de la Ley de Disciplina Financiera de las Entidades Federativas y los Municipios.</t>
  </si>
  <si>
    <t>Cadena Productiva; Cubrir necesidades de corto plazo, entendiendo dichas necesidades como Insuficiencias de Liquidez de Carácter Temporal, en términos del artículo 31 de la Ley de Disciplina Financiera de las Entidades Federativas y los Municipios.</t>
  </si>
  <si>
    <t xml:space="preserve">Primer Convenio Modificatorio.- Se modifica la Cláusula Tercera del Contrato y la Caratula (en su parte conducente), por lo que el plazo del Contrato será de hasta 365 días naturales contados a partir de la fecha del Contrato por lo que la fecha de vencimiento será el 26 de abril de 2021. </t>
  </si>
  <si>
    <t>Primer Convenio Modificatorio, de Reconocimiento de Adeudo y de Reestructura al Contrato de Apertura de Crédito Simple y Constitución de Garantía celebrado el 09 de diciembre de 2016. 
Las PARTES celebran el PRIMER CONVENIO con objeto de: (i) Modificar el porcentaje de recursos que servirán como fuente de pago del Crédito, previsto en la definición de Participaciones Municipales Fideicomitidas o Porcentaje asignado señalada en la cláusula Primera del CONTRATO DE CRÉDITO (ii) Modificar la cláusula sexta denominada intereses, para modificar los valores insertos en la tabla que se incluye en dicha cláusula. y (iii) Modificar la cláusula Octava denominada Fuente de Pago del CONTRATO DE CRÉDITO, a fin de disminuir el Porcentaje de los recursos que constituyen la fuente de pago del CRÉDITO.</t>
  </si>
  <si>
    <t xml:space="preserve">Primer Convenio Modificatorio, de Reconocimiento de Adeudos y de Reestructura al Contrato de Apertura de Crédito Simple celebrado el 19 de marzo de 2019. Las partes celebran el PRIMER CONVENIO con objeto de: (i) Modificar para disminuir el porcentaje de recursos que servirán como fuente de pago del CRÉDITO, previsto en la definición de Participaciones Municipales Fideicomitidas o Porcentaje Asignado señalado en la Cláusula Primera del Contrato de Crédito, (ii) Modificar la Cláusula Sexta denominada intereses, para modificar con el fin de disminuir los valores insertos en la tabla que se incluye en dicha cláusula. (iii) Modificar la cláusula Octava denominada Fuente de Pago del CONTRATO DE CRÉDITO, a fin de disminuir el porcentaje de los recursos que constituyen la fuente de pago del CRÉDITO. </t>
  </si>
  <si>
    <t>El 5.34% mensual de las Participaciones que en ingresos federales del Fondo General de Participaciones y del Fondo de Fomento Municipal, le corresponden al Municipio a traves del Fideicomiso de Administración y Fuente de Pago No. F/3087, constituido con Banco Monex,S.A.</t>
  </si>
  <si>
    <t>El 17.28% mensual de las Participaciones que en ingresos federales del Fondo General de Participaciones y del Fondo de Fomento Municipal, le corresponden al Municipio a traves del Fideicomiso de Administración y Fuente de Pago No. F/3087, constituido con Banco Monex,S.A.</t>
  </si>
  <si>
    <t xml:space="preserve">Ingresos propios del Gobierno del Estado de Jalisco </t>
  </si>
  <si>
    <t>El 14.62% mensual de las Participaciones que en ingresos federales del Fondo General de Participaciones y del Fondo de Fomento Municipal, le corresponden al Municipio a traves del Fideicomiso de Administración y Fuente de Pago No. F/3087, constituido con Banco Monex,S.A.</t>
  </si>
  <si>
    <t>El 12.51% mensual de las Participaciones que en ingresos federales del Fondo General de Participaciones y del Fondo de Fomento Municipal, le corresponden al Municipio a traves del Fideicomiso de Administración y Fuente de Pago No. F/3087, constituido con Banco Monex,S.A.</t>
  </si>
  <si>
    <t xml:space="preserve">Primer Convenio Modificatorio </t>
  </si>
  <si>
    <t>Constancia de Cancelación del Registro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</si>
</sst>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_-;\-* #,##0_-;_-* &quot;-&quot;??_-;_-@_-"/>
    <numFmt numFmtId="165" formatCode="0.000%"/>
  </numFmts>
  <fonts count="25" x14ac:knownFonts="1">
    <font>
      <sz val="11"/>
      <color theme="1"/>
      <name val="Calibri"/>
      <family val="2"/>
      <scheme val="minor"/>
    </font>
    <font>
      <sz val="11"/>
      <color theme="1"/>
      <name val="Calibri"/>
      <family val="2"/>
      <scheme val="minor"/>
    </font>
    <font>
      <sz val="11"/>
      <color theme="0"/>
      <name val="Calibri"/>
      <family val="2"/>
      <scheme val="minor"/>
    </font>
    <font>
      <sz val="12"/>
      <color theme="0"/>
      <name val="Arial"/>
      <family val="2"/>
    </font>
    <font>
      <b/>
      <sz val="12"/>
      <color theme="0"/>
      <name val="Arial"/>
      <family val="2"/>
    </font>
    <font>
      <b/>
      <sz val="14"/>
      <color theme="0"/>
      <name val="Arial"/>
      <family val="2"/>
    </font>
    <font>
      <b/>
      <sz val="12"/>
      <color theme="0"/>
      <name val="Calibri"/>
      <family val="2"/>
      <scheme val="minor"/>
    </font>
    <font>
      <sz val="11"/>
      <color theme="1"/>
      <name val="Arial"/>
      <family val="2"/>
    </font>
    <font>
      <sz val="18"/>
      <color theme="1"/>
      <name val="Arial"/>
      <family val="2"/>
    </font>
    <font>
      <b/>
      <sz val="11"/>
      <color theme="0"/>
      <name val="Arial"/>
      <family val="2"/>
    </font>
    <font>
      <sz val="10"/>
      <color theme="1"/>
      <name val="Calibri"/>
      <family val="2"/>
      <scheme val="minor"/>
    </font>
    <font>
      <sz val="8"/>
      <name val="Calibri"/>
      <family val="2"/>
      <scheme val="minor"/>
    </font>
    <font>
      <sz val="10"/>
      <name val="Helv"/>
    </font>
    <font>
      <sz val="12"/>
      <name val="Arial"/>
      <family val="2"/>
    </font>
    <font>
      <sz val="10"/>
      <name val="Arial"/>
      <family val="2"/>
    </font>
    <font>
      <sz val="11"/>
      <name val="Calibri"/>
      <family val="2"/>
      <scheme val="minor"/>
    </font>
    <font>
      <b/>
      <sz val="10"/>
      <color theme="1"/>
      <name val="Calibri"/>
      <family val="2"/>
      <scheme val="minor"/>
    </font>
    <font>
      <b/>
      <sz val="9"/>
      <color theme="1"/>
      <name val="Calibri"/>
      <family val="2"/>
      <scheme val="minor"/>
    </font>
    <font>
      <sz val="11"/>
      <color theme="0"/>
      <name val="Arial"/>
      <family val="2"/>
    </font>
    <font>
      <b/>
      <sz val="11"/>
      <color theme="0"/>
      <name val="Calibri"/>
      <family val="2"/>
      <scheme val="minor"/>
    </font>
    <font>
      <b/>
      <sz val="11"/>
      <color theme="1"/>
      <name val="Calibri"/>
      <family val="2"/>
      <scheme val="minor"/>
    </font>
    <font>
      <sz val="9"/>
      <color theme="1"/>
      <name val="Arial"/>
      <family val="2"/>
    </font>
    <font>
      <sz val="9"/>
      <name val="Arial"/>
      <family val="2"/>
    </font>
    <font>
      <sz val="9"/>
      <color theme="1"/>
      <name val="Calibri"/>
      <family val="2"/>
      <scheme val="minor"/>
    </font>
    <font>
      <sz val="12"/>
      <color theme="0"/>
      <name val="Calibri"/>
      <family val="2"/>
      <scheme val="minor"/>
    </font>
  </fonts>
  <fills count="9">
    <fill>
      <patternFill patternType="none"/>
    </fill>
    <fill>
      <patternFill patternType="gray125"/>
    </fill>
    <fill>
      <patternFill patternType="solid">
        <fgColor theme="1" tint="0.249977111117893"/>
        <bgColor indexed="64"/>
      </patternFill>
    </fill>
    <fill>
      <patternFill patternType="solid">
        <fgColor rgb="FFC00000"/>
        <bgColor indexed="64"/>
      </patternFill>
    </fill>
    <fill>
      <patternFill patternType="solid">
        <fgColor theme="0" tint="-0.34998626667073579"/>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 fontId="12" fillId="0" borderId="0" applyFont="0" applyFill="0" applyBorder="0" applyAlignment="0" applyProtection="0"/>
    <xf numFmtId="0" fontId="14" fillId="0" borderId="0"/>
    <xf numFmtId="44" fontId="1" fillId="0" borderId="0" applyFont="0" applyFill="0" applyBorder="0" applyAlignment="0" applyProtection="0"/>
  </cellStyleXfs>
  <cellXfs count="180">
    <xf numFmtId="0" fontId="0" fillId="0" borderId="0" xfId="0"/>
    <xf numFmtId="0" fontId="0" fillId="3" borderId="0" xfId="0" applyFill="1"/>
    <xf numFmtId="0" fontId="3" fillId="3" borderId="0" xfId="0" applyFont="1" applyFill="1" applyAlignment="1">
      <alignment horizontal="center" vertical="center" wrapText="1"/>
    </xf>
    <xf numFmtId="0" fontId="0" fillId="3" borderId="0" xfId="0" applyFill="1" applyAlignment="1">
      <alignment wrapText="1"/>
    </xf>
    <xf numFmtId="0" fontId="3" fillId="0" borderId="0" xfId="0" applyFont="1" applyFill="1" applyAlignment="1">
      <alignment horizontal="center" vertical="center" wrapText="1"/>
    </xf>
    <xf numFmtId="0" fontId="0" fillId="0" borderId="0" xfId="0" applyFill="1" applyAlignment="1">
      <alignment wrapText="1"/>
    </xf>
    <xf numFmtId="0" fontId="0" fillId="4" borderId="0" xfId="0" applyFill="1"/>
    <xf numFmtId="0" fontId="5" fillId="4" borderId="0" xfId="0" applyFont="1" applyFill="1" applyAlignment="1">
      <alignment horizontal="center" vertical="center"/>
    </xf>
    <xf numFmtId="0" fontId="0" fillId="0" borderId="0" xfId="0" applyFill="1"/>
    <xf numFmtId="0" fontId="0" fillId="4" borderId="1" xfId="0" applyFill="1" applyBorder="1"/>
    <xf numFmtId="0" fontId="2" fillId="0" borderId="0" xfId="0" applyFont="1" applyFill="1" applyAlignment="1"/>
    <xf numFmtId="0" fontId="5" fillId="4" borderId="0" xfId="0" applyFont="1" applyFill="1" applyAlignment="1">
      <alignment horizontal="left"/>
    </xf>
    <xf numFmtId="0" fontId="5" fillId="4" borderId="0" xfId="0" applyFont="1" applyFill="1"/>
    <xf numFmtId="0" fontId="3"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xf numFmtId="0" fontId="5" fillId="0" borderId="0" xfId="0" applyFont="1" applyFill="1" applyBorder="1" applyAlignment="1">
      <alignment horizontal="left"/>
    </xf>
    <xf numFmtId="0" fontId="8" fillId="0" borderId="0" xfId="0" applyFont="1"/>
    <xf numFmtId="0" fontId="0" fillId="0" borderId="0" xfId="0" applyAlignment="1"/>
    <xf numFmtId="0" fontId="4" fillId="3" borderId="0" xfId="0" applyFont="1" applyFill="1" applyAlignment="1">
      <alignment wrapText="1"/>
    </xf>
    <xf numFmtId="0" fontId="4" fillId="3" borderId="0" xfId="0" applyFont="1" applyFill="1" applyAlignment="1">
      <alignment horizontal="center" vertical="center" wrapText="1"/>
    </xf>
    <xf numFmtId="0" fontId="0" fillId="4" borderId="0" xfId="0" applyFill="1" applyBorder="1"/>
    <xf numFmtId="3" fontId="13" fillId="6" borderId="0" xfId="3" applyNumberFormat="1" applyFont="1" applyFill="1" applyBorder="1" applyAlignment="1">
      <alignment horizontal="center" vertical="center"/>
    </xf>
    <xf numFmtId="43" fontId="0" fillId="0" borderId="0" xfId="1" applyFont="1"/>
    <xf numFmtId="43" fontId="0" fillId="0" borderId="0" xfId="0" applyNumberFormat="1"/>
    <xf numFmtId="164" fontId="0" fillId="0" borderId="0" xfId="0" applyNumberFormat="1"/>
    <xf numFmtId="0" fontId="0" fillId="7" borderId="0" xfId="0" applyFill="1" applyBorder="1" applyAlignment="1"/>
    <xf numFmtId="0" fontId="14" fillId="7" borderId="0" xfId="0" applyFont="1" applyFill="1" applyBorder="1" applyAlignment="1">
      <alignment horizontal="center" vertical="center"/>
    </xf>
    <xf numFmtId="0" fontId="0" fillId="7" borderId="0" xfId="0" applyFill="1" applyBorder="1" applyAlignment="1">
      <alignment horizontal="center" vertical="center"/>
    </xf>
    <xf numFmtId="15" fontId="0" fillId="7" borderId="0" xfId="0" applyNumberFormat="1" applyFill="1" applyBorder="1" applyAlignment="1">
      <alignment horizontal="center" vertical="center"/>
    </xf>
    <xf numFmtId="43" fontId="0" fillId="7" borderId="0" xfId="1" applyFont="1" applyFill="1" applyBorder="1" applyAlignment="1">
      <alignment horizontal="center" vertical="center"/>
    </xf>
    <xf numFmtId="0" fontId="0" fillId="7" borderId="0" xfId="0" applyFont="1" applyFill="1" applyBorder="1" applyAlignment="1">
      <alignment horizontal="center" vertical="center" wrapText="1"/>
    </xf>
    <xf numFmtId="10" fontId="0" fillId="7" borderId="0" xfId="2" applyNumberFormat="1" applyFont="1" applyFill="1" applyBorder="1" applyAlignment="1">
      <alignment horizontal="center" vertical="center"/>
    </xf>
    <xf numFmtId="0" fontId="0" fillId="7" borderId="0" xfId="0" applyFill="1" applyBorder="1" applyAlignment="1">
      <alignment vertical="center" wrapText="1"/>
    </xf>
    <xf numFmtId="0" fontId="0" fillId="7" borderId="0" xfId="0" applyFont="1" applyFill="1" applyBorder="1" applyAlignment="1">
      <alignment vertical="center" wrapText="1"/>
    </xf>
    <xf numFmtId="43" fontId="0" fillId="7" borderId="0" xfId="1" applyFont="1" applyFill="1" applyBorder="1" applyAlignment="1">
      <alignment vertical="center" wrapText="1"/>
    </xf>
    <xf numFmtId="43" fontId="0" fillId="7" borderId="0" xfId="1" applyFont="1" applyFill="1" applyBorder="1" applyAlignment="1">
      <alignment vertical="center"/>
    </xf>
    <xf numFmtId="0" fontId="0" fillId="7" borderId="0" xfId="0" applyFill="1" applyBorder="1" applyAlignment="1">
      <alignment horizontal="left" vertical="center" wrapText="1"/>
    </xf>
    <xf numFmtId="0" fontId="0" fillId="7" borderId="0" xfId="0" applyFont="1" applyFill="1" applyBorder="1" applyAlignment="1">
      <alignment horizontal="left" vertical="center" wrapText="1"/>
    </xf>
    <xf numFmtId="0" fontId="0" fillId="7" borderId="0" xfId="0" applyFill="1" applyBorder="1" applyAlignment="1">
      <alignment horizontal="center" vertical="center" wrapText="1"/>
    </xf>
    <xf numFmtId="9" fontId="0" fillId="7" borderId="0" xfId="2" applyFont="1" applyFill="1" applyBorder="1" applyAlignment="1">
      <alignment horizontal="center" vertical="center" wrapText="1"/>
    </xf>
    <xf numFmtId="0" fontId="17" fillId="0" borderId="0" xfId="0" applyFont="1" applyFill="1" applyBorder="1"/>
    <xf numFmtId="0" fontId="16" fillId="0" borderId="0" xfId="0" applyFont="1" applyFill="1" applyBorder="1"/>
    <xf numFmtId="0" fontId="16" fillId="0" borderId="0" xfId="0" applyFont="1" applyBorder="1"/>
    <xf numFmtId="0" fontId="4" fillId="2" borderId="0" xfId="0" applyFont="1" applyFill="1" applyAlignment="1">
      <alignment horizontal="left" vertical="center"/>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14" fontId="0" fillId="7" borderId="0" xfId="0" applyNumberFormat="1" applyFill="1" applyBorder="1" applyAlignment="1">
      <alignment horizontal="center" vertical="center"/>
    </xf>
    <xf numFmtId="0" fontId="0" fillId="0" borderId="0" xfId="0" applyAlignment="1">
      <alignment horizontal="center"/>
    </xf>
    <xf numFmtId="0" fontId="15" fillId="7" borderId="0" xfId="0" applyFont="1" applyFill="1" applyBorder="1" applyAlignment="1">
      <alignment horizontal="left" vertical="center" wrapText="1"/>
    </xf>
    <xf numFmtId="0" fontId="0" fillId="0" borderId="0" xfId="0" applyAlignment="1">
      <alignment horizontal="center"/>
    </xf>
    <xf numFmtId="43" fontId="0" fillId="0" borderId="0" xfId="1" applyFont="1" applyBorder="1" applyAlignment="1">
      <alignment horizontal="center" vertical="center" wrapText="1"/>
    </xf>
    <xf numFmtId="0" fontId="0" fillId="0" borderId="0" xfId="0" applyAlignment="1">
      <alignment horizontal="center"/>
    </xf>
    <xf numFmtId="43" fontId="0" fillId="0" borderId="0" xfId="1" applyFont="1" applyAlignment="1">
      <alignment vertical="center" wrapText="1"/>
    </xf>
    <xf numFmtId="0" fontId="4" fillId="2" borderId="0" xfId="0" applyFont="1" applyFill="1" applyAlignment="1">
      <alignment horizontal="center" vertical="center"/>
    </xf>
    <xf numFmtId="0" fontId="9" fillId="8" borderId="0" xfId="0" applyFont="1" applyFill="1" applyAlignment="1">
      <alignment horizontal="center" vertical="center" wrapText="1"/>
    </xf>
    <xf numFmtId="44" fontId="0" fillId="0" borderId="0" xfId="5" applyFont="1"/>
    <xf numFmtId="0" fontId="0" fillId="0" borderId="0" xfId="0"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vertical="center"/>
    </xf>
    <xf numFmtId="0" fontId="6" fillId="2" borderId="0" xfId="0" applyFont="1" applyFill="1" applyAlignment="1">
      <alignment vertical="center"/>
    </xf>
    <xf numFmtId="43" fontId="0" fillId="0" borderId="0" xfId="1" applyFont="1" applyBorder="1" applyAlignment="1">
      <alignment vertical="center" wrapText="1"/>
    </xf>
    <xf numFmtId="0" fontId="0" fillId="0" borderId="0" xfId="0" applyAlignment="1">
      <alignment horizontal="center"/>
    </xf>
    <xf numFmtId="0" fontId="6" fillId="2" borderId="0" xfId="0" applyFont="1" applyFill="1" applyAlignment="1">
      <alignment horizontal="center" vertical="center"/>
    </xf>
    <xf numFmtId="43" fontId="0" fillId="0" borderId="0" xfId="1"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43" fontId="0" fillId="0" borderId="0" xfId="1" applyFont="1" applyAlignment="1">
      <alignment horizontal="center" vertical="center" wrapText="1"/>
    </xf>
    <xf numFmtId="0" fontId="0" fillId="0" borderId="0" xfId="0" applyFont="1" applyAlignment="1">
      <alignment horizontal="center" vertical="center" wrapText="1"/>
    </xf>
    <xf numFmtId="10" fontId="0" fillId="0" borderId="0" xfId="2" applyNumberFormat="1" applyFont="1" applyAlignment="1">
      <alignment horizontal="center" vertical="center" wrapText="1"/>
    </xf>
    <xf numFmtId="0" fontId="0" fillId="0" borderId="0" xfId="0"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0" fontId="0" fillId="0" borderId="0" xfId="2" applyNumberFormat="1" applyFont="1" applyFill="1" applyBorder="1" applyAlignment="1">
      <alignment horizontal="center" vertical="center" wrapText="1"/>
    </xf>
    <xf numFmtId="0" fontId="0" fillId="0" borderId="0" xfId="0" applyFont="1" applyAlignment="1">
      <alignment horizontal="center"/>
    </xf>
    <xf numFmtId="0" fontId="20" fillId="0" borderId="0" xfId="0" applyFont="1" applyFill="1" applyBorder="1"/>
    <xf numFmtId="0" fontId="0" fillId="0" borderId="0" xfId="0" applyFont="1"/>
    <xf numFmtId="0" fontId="7" fillId="0" borderId="0" xfId="0" applyFont="1" applyAlignment="1">
      <alignment horizontal="center" vertical="center"/>
    </xf>
    <xf numFmtId="0" fontId="19" fillId="2" borderId="0" xfId="0" applyFont="1" applyFill="1" applyAlignment="1">
      <alignment vertical="center"/>
    </xf>
    <xf numFmtId="43" fontId="0" fillId="0" borderId="0" xfId="0" applyNumberFormat="1" applyFont="1"/>
    <xf numFmtId="0" fontId="9" fillId="2" borderId="0" xfId="0" applyFont="1" applyFill="1" applyAlignment="1">
      <alignment horizontal="left" vertical="center"/>
    </xf>
    <xf numFmtId="0" fontId="19" fillId="2" borderId="0" xfId="0" applyFont="1" applyFill="1" applyAlignment="1">
      <alignment horizontal="center" vertical="center"/>
    </xf>
    <xf numFmtId="0" fontId="9" fillId="5" borderId="0" xfId="0" applyFont="1" applyFill="1" applyAlignment="1">
      <alignment horizontal="left" vertical="center"/>
    </xf>
    <xf numFmtId="164" fontId="0" fillId="0" borderId="0" xfId="0" applyNumberFormat="1" applyFont="1" applyAlignment="1">
      <alignment horizontal="center"/>
    </xf>
    <xf numFmtId="0" fontId="3" fillId="2" borderId="0" xfId="0" applyFont="1" applyFill="1" applyBorder="1" applyAlignment="1">
      <alignment horizontal="center" vertical="center" wrapText="1"/>
    </xf>
    <xf numFmtId="14" fontId="0" fillId="7" borderId="0" xfId="0" applyNumberFormat="1" applyFill="1" applyBorder="1" applyAlignment="1">
      <alignment horizontal="center"/>
    </xf>
    <xf numFmtId="165" fontId="0" fillId="7" borderId="0" xfId="2" applyNumberFormat="1" applyFont="1" applyFill="1" applyBorder="1" applyAlignment="1">
      <alignment horizontal="center" vertical="center"/>
    </xf>
    <xf numFmtId="10" fontId="0" fillId="7" borderId="0" xfId="2" applyNumberFormat="1" applyFont="1" applyFill="1" applyBorder="1" applyAlignment="1">
      <alignment horizontal="center" vertical="center" wrapText="1"/>
    </xf>
    <xf numFmtId="0" fontId="0" fillId="7" borderId="0" xfId="0" applyFill="1" applyBorder="1" applyAlignment="1">
      <alignment horizontal="left"/>
    </xf>
    <xf numFmtId="0" fontId="24" fillId="2" borderId="0" xfId="0" applyFont="1" applyFill="1" applyBorder="1" applyAlignment="1">
      <alignment horizontal="center" vertical="center" wrapText="1"/>
    </xf>
    <xf numFmtId="0" fontId="7" fillId="0" borderId="0" xfId="0" applyFont="1" applyAlignment="1">
      <alignment horizontal="center" vertical="center"/>
    </xf>
    <xf numFmtId="164"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xf numFmtId="0" fontId="0" fillId="0" borderId="2" xfId="0" applyFont="1" applyBorder="1" applyAlignment="1"/>
    <xf numFmtId="0" fontId="0" fillId="0" borderId="0" xfId="0" applyFont="1" applyBorder="1" applyAlignment="1"/>
    <xf numFmtId="0" fontId="7" fillId="0" borderId="0" xfId="0" applyFont="1" applyAlignment="1">
      <alignment horizontal="center" vertical="center" wrapText="1"/>
    </xf>
    <xf numFmtId="164" fontId="4" fillId="5" borderId="0" xfId="0" applyNumberFormat="1" applyFont="1" applyFill="1" applyAlignment="1">
      <alignment horizontal="left" vertical="center"/>
    </xf>
    <xf numFmtId="164" fontId="9" fillId="2" borderId="0" xfId="0" applyNumberFormat="1" applyFont="1" applyFill="1" applyAlignment="1">
      <alignment horizontal="center" vertical="center"/>
    </xf>
    <xf numFmtId="0" fontId="0" fillId="0" borderId="0" xfId="0" applyFont="1" applyAlignment="1">
      <alignment horizontal="center"/>
    </xf>
    <xf numFmtId="43" fontId="0" fillId="0" borderId="0" xfId="1" applyFont="1" applyAlignment="1">
      <alignment horizontal="center" vertical="center" wrapText="1"/>
    </xf>
    <xf numFmtId="0" fontId="19" fillId="2" borderId="0" xfId="0" applyFont="1" applyFill="1" applyAlignment="1">
      <alignment horizontal="center" vertical="center"/>
    </xf>
    <xf numFmtId="0" fontId="7" fillId="0" borderId="0" xfId="0" applyFont="1" applyAlignment="1">
      <alignment horizontal="center" vertical="center" wrapText="1"/>
    </xf>
    <xf numFmtId="0" fontId="6" fillId="2" borderId="0" xfId="0" applyFont="1" applyFill="1" applyAlignment="1">
      <alignment horizontal="center" vertical="center"/>
    </xf>
    <xf numFmtId="43" fontId="0" fillId="0" borderId="0" xfId="1" applyNumberFormat="1" applyFont="1" applyBorder="1" applyAlignment="1">
      <alignment horizontal="center" vertical="center" wrapText="1"/>
    </xf>
    <xf numFmtId="0" fontId="0" fillId="0" borderId="0" xfId="0" applyAlignment="1">
      <alignment horizontal="center"/>
    </xf>
    <xf numFmtId="43" fontId="0" fillId="0" borderId="0" xfId="1" applyFont="1" applyBorder="1" applyAlignment="1">
      <alignment horizontal="center" vertical="center" wrapText="1"/>
    </xf>
    <xf numFmtId="0" fontId="0" fillId="0" borderId="2" xfId="0" applyFont="1" applyBorder="1" applyAlignment="1">
      <alignment horizontal="center"/>
    </xf>
    <xf numFmtId="0" fontId="0" fillId="0" borderId="0" xfId="0" applyFont="1" applyBorder="1" applyAlignment="1">
      <alignment horizontal="center"/>
    </xf>
    <xf numFmtId="43" fontId="0" fillId="0" borderId="2" xfId="1" applyFont="1" applyBorder="1" applyAlignment="1">
      <alignment horizontal="center" vertical="center" wrapText="1"/>
    </xf>
    <xf numFmtId="43" fontId="0" fillId="0" borderId="0" xfId="1"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wrapText="1"/>
    </xf>
    <xf numFmtId="43" fontId="0" fillId="0" borderId="0" xfId="1" applyFont="1" applyAlignment="1">
      <alignment horizontal="center" vertical="center" wrapText="1"/>
    </xf>
    <xf numFmtId="0" fontId="7" fillId="0" borderId="0" xfId="0" applyFont="1" applyAlignment="1">
      <alignment horizontal="center" vertical="center"/>
    </xf>
    <xf numFmtId="43" fontId="0" fillId="0" borderId="0" xfId="1" applyFont="1" applyAlignment="1">
      <alignment vertical="center" wrapText="1"/>
    </xf>
    <xf numFmtId="0" fontId="0" fillId="0" borderId="0" xfId="0" applyFill="1" applyAlignment="1">
      <alignment horizontal="center"/>
    </xf>
    <xf numFmtId="0" fontId="0" fillId="0" borderId="1" xfId="0" applyFill="1" applyBorder="1" applyAlignment="1">
      <alignment horizontal="center"/>
    </xf>
    <xf numFmtId="0" fontId="19" fillId="2" borderId="2" xfId="0" applyFont="1" applyFill="1" applyBorder="1" applyAlignment="1">
      <alignment horizontal="center" vertical="center"/>
    </xf>
    <xf numFmtId="0" fontId="19" fillId="2" borderId="0" xfId="0" applyFont="1" applyFill="1" applyAlignment="1">
      <alignment horizontal="center" vertical="center"/>
    </xf>
    <xf numFmtId="0" fontId="0" fillId="0" borderId="2" xfId="0" applyFont="1" applyBorder="1" applyAlignment="1">
      <alignment horizontal="center" vertical="center" wrapText="1"/>
    </xf>
    <xf numFmtId="43" fontId="0" fillId="0" borderId="0" xfId="1" applyFont="1" applyAlignment="1">
      <alignment vertical="center"/>
    </xf>
    <xf numFmtId="0" fontId="6" fillId="0" borderId="0" xfId="0" applyFont="1" applyFill="1" applyAlignment="1">
      <alignment horizontal="center" vertical="center"/>
    </xf>
    <xf numFmtId="0" fontId="9" fillId="2" borderId="0" xfId="0" applyFont="1" applyFill="1" applyAlignment="1">
      <alignment horizontal="center" vertical="center"/>
    </xf>
    <xf numFmtId="0" fontId="4" fillId="5" borderId="0" xfId="0" applyFont="1" applyFill="1" applyAlignment="1">
      <alignment horizontal="left" vertical="center"/>
    </xf>
    <xf numFmtId="164" fontId="9" fillId="2" borderId="0" xfId="0" applyNumberFormat="1" applyFont="1" applyFill="1" applyAlignment="1">
      <alignment horizontal="center" vertical="center"/>
    </xf>
    <xf numFmtId="164" fontId="4" fillId="5" borderId="0" xfId="0" applyNumberFormat="1" applyFont="1" applyFill="1" applyAlignment="1">
      <alignment horizontal="center" vertical="center"/>
    </xf>
    <xf numFmtId="164" fontId="0" fillId="0" borderId="0" xfId="1" applyNumberFormat="1" applyFont="1" applyAlignment="1">
      <alignment horizontal="center" vertical="center" wrapText="1"/>
    </xf>
    <xf numFmtId="0" fontId="6" fillId="2" borderId="0" xfId="0" applyFont="1" applyFill="1" applyAlignment="1">
      <alignment horizontal="center" vertical="center"/>
    </xf>
    <xf numFmtId="164" fontId="0" fillId="0" borderId="0" xfId="1" applyNumberFormat="1" applyFont="1" applyFill="1" applyAlignment="1">
      <alignment horizontal="center" vertical="center" wrapText="1"/>
    </xf>
    <xf numFmtId="164" fontId="0" fillId="0" borderId="0" xfId="1" applyNumberFormat="1" applyFont="1" applyAlignment="1">
      <alignment vertical="center"/>
    </xf>
    <xf numFmtId="164" fontId="0" fillId="0" borderId="0" xfId="1" applyNumberFormat="1" applyFont="1" applyAlignment="1">
      <alignment vertical="center" wrapText="1"/>
    </xf>
    <xf numFmtId="164" fontId="0" fillId="0" borderId="2" xfId="0" applyNumberFormat="1" applyFont="1" applyBorder="1" applyAlignment="1">
      <alignment horizontal="center"/>
    </xf>
    <xf numFmtId="164" fontId="0" fillId="0" borderId="0" xfId="0" applyNumberFormat="1" applyFont="1" applyBorder="1" applyAlignment="1">
      <alignment horizontal="center"/>
    </xf>
    <xf numFmtId="164" fontId="0" fillId="0" borderId="0" xfId="1" applyNumberFormat="1" applyFont="1" applyBorder="1" applyAlignment="1">
      <alignment horizontal="center" vertical="center" wrapText="1"/>
    </xf>
    <xf numFmtId="0" fontId="9" fillId="2" borderId="0" xfId="0" applyFont="1" applyFill="1" applyAlignment="1">
      <alignment horizontal="left" vertical="center"/>
    </xf>
    <xf numFmtId="43" fontId="0" fillId="0" borderId="0" xfId="1" applyNumberFormat="1" applyFont="1" applyAlignment="1">
      <alignment horizontal="center" vertical="center" wrapText="1"/>
    </xf>
    <xf numFmtId="43" fontId="0" fillId="0" borderId="0" xfId="1" applyNumberFormat="1" applyFont="1" applyFill="1" applyBorder="1" applyAlignment="1">
      <alignment horizontal="center" vertical="center" wrapText="1"/>
    </xf>
    <xf numFmtId="164" fontId="9" fillId="2" borderId="0" xfId="1" applyNumberFormat="1" applyFont="1" applyFill="1" applyAlignment="1">
      <alignment horizontal="center" vertical="center" wrapText="1"/>
    </xf>
    <xf numFmtId="164" fontId="9" fillId="5" borderId="0" xfId="0" applyNumberFormat="1" applyFont="1" applyFill="1" applyAlignment="1">
      <alignment horizontal="center" vertical="center"/>
    </xf>
    <xf numFmtId="43" fontId="0" fillId="0" borderId="0" xfId="1" applyNumberFormat="1" applyFont="1" applyBorder="1" applyAlignment="1">
      <alignment horizontal="center" vertical="center" wrapText="1"/>
    </xf>
    <xf numFmtId="43" fontId="0" fillId="0" borderId="0" xfId="0" applyNumberFormat="1" applyFont="1" applyAlignment="1">
      <alignment horizontal="center" vertical="center"/>
    </xf>
    <xf numFmtId="0" fontId="0" fillId="0" borderId="0" xfId="0" applyFont="1" applyAlignment="1">
      <alignment horizontal="center" vertical="center"/>
    </xf>
    <xf numFmtId="164" fontId="0" fillId="0" borderId="2" xfId="1" applyNumberFormat="1" applyFont="1" applyFill="1" applyBorder="1" applyAlignment="1">
      <alignment horizontal="center" vertical="center" wrapText="1"/>
    </xf>
    <xf numFmtId="164" fontId="7" fillId="0" borderId="0" xfId="1" applyNumberFormat="1" applyFont="1" applyAlignment="1">
      <alignment horizontal="center" vertical="center" wrapText="1"/>
    </xf>
    <xf numFmtId="164" fontId="9" fillId="5" borderId="0" xfId="0" applyNumberFormat="1" applyFont="1" applyFill="1" applyAlignment="1">
      <alignment horizontal="left" vertical="center"/>
    </xf>
    <xf numFmtId="0" fontId="9" fillId="8" borderId="0" xfId="0" applyFont="1" applyFill="1" applyAlignment="1">
      <alignment horizontal="center" vertical="center" wrapText="1"/>
    </xf>
    <xf numFmtId="0" fontId="0" fillId="0" borderId="0" xfId="0" applyAlignment="1">
      <alignment horizontal="center"/>
    </xf>
    <xf numFmtId="164" fontId="9" fillId="8" borderId="0" xfId="0" applyNumberFormat="1" applyFont="1" applyFill="1" applyAlignment="1">
      <alignment horizontal="center" vertical="center" wrapText="1"/>
    </xf>
    <xf numFmtId="0" fontId="7" fillId="0" borderId="0" xfId="0" applyFont="1" applyBorder="1" applyAlignment="1">
      <alignment horizontal="center" vertical="center"/>
    </xf>
    <xf numFmtId="0" fontId="0" fillId="0" borderId="0" xfId="0" applyFont="1" applyBorder="1" applyAlignment="1">
      <alignment horizontal="center" vertical="center" wrapText="1"/>
    </xf>
    <xf numFmtId="164" fontId="5" fillId="5" borderId="0" xfId="0" applyNumberFormat="1" applyFont="1" applyFill="1" applyAlignment="1">
      <alignment horizontal="center" vertical="center" wrapText="1"/>
    </xf>
    <xf numFmtId="0" fontId="5" fillId="5" borderId="0" xfId="0" applyFont="1" applyFill="1" applyAlignment="1">
      <alignment horizontal="center" vertical="center" wrapText="1"/>
    </xf>
    <xf numFmtId="0" fontId="5" fillId="5" borderId="0" xfId="0" applyFont="1" applyFill="1" applyAlignment="1">
      <alignment horizontal="left" vertical="center" wrapText="1"/>
    </xf>
    <xf numFmtId="164" fontId="4" fillId="2" borderId="0" xfId="1" applyNumberFormat="1" applyFont="1" applyFill="1" applyAlignment="1">
      <alignment horizontal="center" vertical="center"/>
    </xf>
    <xf numFmtId="0" fontId="3" fillId="0" borderId="0" xfId="0" applyFont="1" applyFill="1" applyAlignment="1">
      <alignment horizontal="center" vertic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xf>
    <xf numFmtId="0" fontId="4" fillId="2" borderId="0" xfId="0" applyFont="1" applyFill="1" applyAlignment="1">
      <alignment horizontal="center" vertical="center"/>
    </xf>
    <xf numFmtId="43" fontId="0" fillId="0" borderId="2" xfId="1" applyNumberFormat="1" applyFont="1" applyBorder="1" applyAlignment="1">
      <alignment horizontal="center" vertical="center" wrapText="1"/>
    </xf>
    <xf numFmtId="164" fontId="0" fillId="0" borderId="0" xfId="1" applyNumberFormat="1" applyFont="1" applyFill="1" applyBorder="1" applyAlignment="1">
      <alignment horizontal="center" vertical="center" wrapText="1"/>
    </xf>
    <xf numFmtId="0" fontId="17" fillId="0" borderId="0" xfId="0" applyFont="1" applyBorder="1"/>
    <xf numFmtId="164" fontId="0" fillId="0" borderId="2" xfId="1" applyNumberFormat="1" applyFont="1" applyBorder="1" applyAlignment="1">
      <alignment horizontal="center" vertical="center" wrapText="1"/>
    </xf>
    <xf numFmtId="164" fontId="7" fillId="0" borderId="2" xfId="1" applyNumberFormat="1" applyFont="1" applyBorder="1" applyAlignment="1">
      <alignment horizontal="center" vertical="center" wrapText="1"/>
    </xf>
    <xf numFmtId="0" fontId="21" fillId="6" borderId="0" xfId="0" applyFont="1" applyFill="1" applyAlignment="1">
      <alignment vertical="center" wrapText="1"/>
    </xf>
    <xf numFmtId="0" fontId="0" fillId="6" borderId="0" xfId="0" applyFill="1" applyAlignment="1"/>
    <xf numFmtId="44" fontId="21" fillId="6" borderId="0" xfId="5" applyFont="1" applyFill="1" applyAlignment="1">
      <alignment vertical="center"/>
    </xf>
    <xf numFmtId="44" fontId="21" fillId="6" borderId="0" xfId="5" applyFont="1" applyFill="1" applyAlignment="1">
      <alignment horizontal="center" vertical="center"/>
    </xf>
    <xf numFmtId="2" fontId="23" fillId="6" borderId="0" xfId="5" applyNumberFormat="1" applyFont="1" applyFill="1" applyAlignment="1"/>
    <xf numFmtId="0" fontId="22" fillId="6" borderId="0" xfId="0" applyFont="1" applyFill="1" applyAlignment="1">
      <alignment vertical="center" wrapText="1"/>
    </xf>
    <xf numFmtId="44" fontId="22" fillId="6" borderId="0" xfId="5" applyFont="1" applyFill="1" applyAlignment="1">
      <alignment horizontal="center" vertical="center"/>
    </xf>
    <xf numFmtId="0" fontId="21" fillId="6" borderId="0" xfId="0" applyFont="1" applyFill="1" applyAlignment="1">
      <alignment horizontal="left" vertical="center" wrapText="1"/>
    </xf>
    <xf numFmtId="0" fontId="0" fillId="6" borderId="0" xfId="0" applyFill="1" applyAlignment="1">
      <alignment horizontal="center"/>
    </xf>
    <xf numFmtId="2" fontId="23" fillId="6" borderId="0" xfId="5" applyNumberFormat="1" applyFont="1" applyFill="1" applyAlignment="1">
      <alignment horizontal="center"/>
    </xf>
    <xf numFmtId="43" fontId="7" fillId="0" borderId="0" xfId="1" applyFont="1" applyAlignment="1">
      <alignment horizontal="center" vertical="center" wrapText="1"/>
    </xf>
    <xf numFmtId="43" fontId="0" fillId="0" borderId="0" xfId="1" applyFont="1" applyFill="1" applyAlignment="1">
      <alignment horizontal="center" vertical="center" wrapText="1"/>
    </xf>
    <xf numFmtId="43" fontId="0" fillId="0" borderId="0" xfId="1" applyFont="1" applyAlignment="1">
      <alignment horizontal="center"/>
    </xf>
    <xf numFmtId="0" fontId="15" fillId="7" borderId="0" xfId="0" applyFont="1" applyFill="1" applyBorder="1" applyAlignment="1">
      <alignment horizontal="center" vertical="center" wrapText="1"/>
    </xf>
  </cellXfs>
  <cellStyles count="6">
    <cellStyle name="Millares" xfId="1" builtinId="3"/>
    <cellStyle name="Millares 2" xfId="3"/>
    <cellStyle name="Moneda" xfId="5" builtinId="4"/>
    <cellStyle name="Normal" xfId="0" builtinId="0"/>
    <cellStyle name="Normal 3"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104773</xdr:colOff>
      <xdr:row>0</xdr:row>
      <xdr:rowOff>85720</xdr:rowOff>
    </xdr:from>
    <xdr:to>
      <xdr:col>17</xdr:col>
      <xdr:colOff>95253</xdr:colOff>
      <xdr:row>6</xdr:row>
      <xdr:rowOff>161921</xdr:rowOff>
    </xdr:to>
    <xdr:sp macro="" textlink="">
      <xdr:nvSpPr>
        <xdr:cNvPr id="5" name="60 Rectángulo">
          <a:extLst>
            <a:ext uri="{FF2B5EF4-FFF2-40B4-BE49-F238E27FC236}">
              <a16:creationId xmlns:a16="http://schemas.microsoft.com/office/drawing/2014/main" id="{00000000-0008-0000-0000-000005000000}"/>
            </a:ext>
          </a:extLst>
        </xdr:cNvPr>
        <xdr:cNvSpPr/>
      </xdr:nvSpPr>
      <xdr:spPr>
        <a:xfrm rot="16200000">
          <a:off x="4705350" y="-4514857"/>
          <a:ext cx="1219201" cy="1042035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Deuda pública de Largo Plazo al 2do Trimestre de 2020</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9" name="8 Conector recto">
          <a:extLst>
            <a:ext uri="{FF2B5EF4-FFF2-40B4-BE49-F238E27FC236}">
              <a16:creationId xmlns:a16="http://schemas.microsoft.com/office/drawing/2014/main" id="{00000000-0008-0000-0000-000009000000}"/>
            </a:ext>
          </a:extLst>
        </xdr:cNvPr>
        <xdr:cNvCxnSpPr/>
      </xdr:nvCxnSpPr>
      <xdr:spPr>
        <a:xfrm flipH="1">
          <a:off x="1323975" y="704850"/>
          <a:ext cx="9525"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152399</xdr:colOff>
      <xdr:row>2</xdr:row>
      <xdr:rowOff>28569</xdr:rowOff>
    </xdr:from>
    <xdr:to>
      <xdr:col>5</xdr:col>
      <xdr:colOff>673100</xdr:colOff>
      <xdr:row>4</xdr:row>
      <xdr:rowOff>123824</xdr:rowOff>
    </xdr:to>
    <xdr:pic>
      <xdr:nvPicPr>
        <xdr:cNvPr id="8" name="7 Imagen" descr="Resultado de imagen para gobierno del estado de jalisco alfaro">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199" y="981069"/>
          <a:ext cx="2266951" cy="476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104773</xdr:colOff>
      <xdr:row>0</xdr:row>
      <xdr:rowOff>171450</xdr:rowOff>
    </xdr:from>
    <xdr:to>
      <xdr:col>2</xdr:col>
      <xdr:colOff>28575</xdr:colOff>
      <xdr:row>5</xdr:row>
      <xdr:rowOff>161925</xdr:rowOff>
    </xdr:to>
    <xdr:pic>
      <xdr:nvPicPr>
        <xdr:cNvPr id="10" name="9 Imagen">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371473" y="742950"/>
          <a:ext cx="1352552"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47619</xdr:colOff>
      <xdr:row>0</xdr:row>
      <xdr:rowOff>114300</xdr:rowOff>
    </xdr:from>
    <xdr:to>
      <xdr:col>12</xdr:col>
      <xdr:colOff>1644</xdr:colOff>
      <xdr:row>6</xdr:row>
      <xdr:rowOff>152390</xdr:rowOff>
    </xdr:to>
    <xdr:sp macro="" textlink="">
      <xdr:nvSpPr>
        <xdr:cNvPr id="3" name="60 Rectángulo">
          <a:extLst>
            <a:ext uri="{FF2B5EF4-FFF2-40B4-BE49-F238E27FC236}">
              <a16:creationId xmlns:a16="http://schemas.microsoft.com/office/drawing/2014/main" id="{00000000-0008-0000-0100-000003000000}"/>
            </a:ext>
          </a:extLst>
        </xdr:cNvPr>
        <xdr:cNvSpPr/>
      </xdr:nvSpPr>
      <xdr:spPr>
        <a:xfrm rot="16200000">
          <a:off x="3525074" y="-2791655"/>
          <a:ext cx="1181090" cy="8136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Saldo de la Deuda Directa al 2do Trimestre de 2020</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6" name="5 Conector recto">
          <a:extLst>
            <a:ext uri="{FF2B5EF4-FFF2-40B4-BE49-F238E27FC236}">
              <a16:creationId xmlns:a16="http://schemas.microsoft.com/office/drawing/2014/main" id="{00000000-0008-0000-0100-000006000000}"/>
            </a:ext>
          </a:extLst>
        </xdr:cNvPr>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85719</xdr:colOff>
      <xdr:row>1</xdr:row>
      <xdr:rowOff>57150</xdr:rowOff>
    </xdr:from>
    <xdr:to>
      <xdr:col>1</xdr:col>
      <xdr:colOff>1438271</xdr:colOff>
      <xdr:row>6</xdr:row>
      <xdr:rowOff>47625</xdr:rowOff>
    </xdr:to>
    <xdr:pic>
      <xdr:nvPicPr>
        <xdr:cNvPr id="8" name="7 Imagen">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352419" y="819150"/>
          <a:ext cx="1352552" cy="942975"/>
        </a:xfrm>
        <a:prstGeom prst="rect">
          <a:avLst/>
        </a:prstGeom>
      </xdr:spPr>
    </xdr:pic>
    <xdr:clientData/>
  </xdr:twoCellAnchor>
  <xdr:twoCellAnchor editAs="oneCell">
    <xdr:from>
      <xdr:col>3</xdr:col>
      <xdr:colOff>38094</xdr:colOff>
      <xdr:row>2</xdr:row>
      <xdr:rowOff>95250</xdr:rowOff>
    </xdr:from>
    <xdr:to>
      <xdr:col>5</xdr:col>
      <xdr:colOff>514350</xdr:colOff>
      <xdr:row>5</xdr:row>
      <xdr:rowOff>5</xdr:rowOff>
    </xdr:to>
    <xdr:pic>
      <xdr:nvPicPr>
        <xdr:cNvPr id="9" name="8 Imagen" descr="Resultado de imagen para gobierno del estado de jalisco alfaro">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69" y="1047750"/>
          <a:ext cx="1838331" cy="476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28569</xdr:colOff>
      <xdr:row>0</xdr:row>
      <xdr:rowOff>114300</xdr:rowOff>
    </xdr:from>
    <xdr:to>
      <xdr:col>15</xdr:col>
      <xdr:colOff>1247775</xdr:colOff>
      <xdr:row>6</xdr:row>
      <xdr:rowOff>152390</xdr:rowOff>
    </xdr:to>
    <xdr:sp macro="" textlink="">
      <xdr:nvSpPr>
        <xdr:cNvPr id="3" name="60 Rectángulo">
          <a:extLst>
            <a:ext uri="{FF2B5EF4-FFF2-40B4-BE49-F238E27FC236}">
              <a16:creationId xmlns:a16="http://schemas.microsoft.com/office/drawing/2014/main" id="{00000000-0008-0000-0200-000003000000}"/>
            </a:ext>
          </a:extLst>
        </xdr:cNvPr>
        <xdr:cNvSpPr/>
      </xdr:nvSpPr>
      <xdr:spPr>
        <a:xfrm rot="16200000">
          <a:off x="8605840" y="-8462971"/>
          <a:ext cx="1181090" cy="183356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Endeudamiento Neto al 2do Trimestre de 2020</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6" name="5 Conector recto">
          <a:extLst>
            <a:ext uri="{FF2B5EF4-FFF2-40B4-BE49-F238E27FC236}">
              <a16:creationId xmlns:a16="http://schemas.microsoft.com/office/drawing/2014/main" id="{00000000-0008-0000-0200-000006000000}"/>
            </a:ext>
          </a:extLst>
        </xdr:cNvPr>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xdr:row>
      <xdr:rowOff>19050</xdr:rowOff>
    </xdr:from>
    <xdr:to>
      <xdr:col>1</xdr:col>
      <xdr:colOff>1352552</xdr:colOff>
      <xdr:row>6</xdr:row>
      <xdr:rowOff>9525</xdr:rowOff>
    </xdr:to>
    <xdr:pic>
      <xdr:nvPicPr>
        <xdr:cNvPr id="8" name="7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266700" y="781050"/>
          <a:ext cx="1352552" cy="942975"/>
        </a:xfrm>
        <a:prstGeom prst="rect">
          <a:avLst/>
        </a:prstGeom>
      </xdr:spPr>
    </xdr:pic>
    <xdr:clientData/>
  </xdr:twoCellAnchor>
  <xdr:twoCellAnchor editAs="oneCell">
    <xdr:from>
      <xdr:col>3</xdr:col>
      <xdr:colOff>276225</xdr:colOff>
      <xdr:row>2</xdr:row>
      <xdr:rowOff>66675</xdr:rowOff>
    </xdr:from>
    <xdr:to>
      <xdr:col>5</xdr:col>
      <xdr:colOff>1504950</xdr:colOff>
      <xdr:row>4</xdr:row>
      <xdr:rowOff>171450</xdr:rowOff>
    </xdr:to>
    <xdr:pic>
      <xdr:nvPicPr>
        <xdr:cNvPr id="9" name="8 Imagen" descr="Resultado de imagen para gobierno del estado de jalisco alfaro">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025" y="1019175"/>
          <a:ext cx="24955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47619</xdr:colOff>
      <xdr:row>3</xdr:row>
      <xdr:rowOff>114300</xdr:rowOff>
    </xdr:from>
    <xdr:to>
      <xdr:col>12</xdr:col>
      <xdr:colOff>1644</xdr:colOff>
      <xdr:row>9</xdr:row>
      <xdr:rowOff>152390</xdr:rowOff>
    </xdr:to>
    <xdr:sp macro="" textlink="">
      <xdr:nvSpPr>
        <xdr:cNvPr id="3" name="60 Rectángulo">
          <a:extLst>
            <a:ext uri="{FF2B5EF4-FFF2-40B4-BE49-F238E27FC236}">
              <a16:creationId xmlns:a16="http://schemas.microsoft.com/office/drawing/2014/main" id="{00000000-0008-0000-0300-000003000000}"/>
            </a:ext>
          </a:extLst>
        </xdr:cNvPr>
        <xdr:cNvSpPr/>
      </xdr:nvSpPr>
      <xdr:spPr>
        <a:xfrm rot="16200000">
          <a:off x="3844162" y="-3110743"/>
          <a:ext cx="1181090" cy="87741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Intereses de la Deuda Pública Directa Pagados al 2do Trimestre de 2020</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a:extLst>
            <a:ext uri="{FF2B5EF4-FFF2-40B4-BE49-F238E27FC236}">
              <a16:creationId xmlns:a16="http://schemas.microsoft.com/office/drawing/2014/main" id="{00000000-0008-0000-0300-000006000000}"/>
            </a:ext>
          </a:extLst>
        </xdr:cNvPr>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38094</xdr:colOff>
      <xdr:row>4</xdr:row>
      <xdr:rowOff>19050</xdr:rowOff>
    </xdr:from>
    <xdr:to>
      <xdr:col>1</xdr:col>
      <xdr:colOff>1390646</xdr:colOff>
      <xdr:row>9</xdr:row>
      <xdr:rowOff>9525</xdr:rowOff>
    </xdr:to>
    <xdr:pic>
      <xdr:nvPicPr>
        <xdr:cNvPr id="9" name="8 Imagen">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304794" y="781050"/>
          <a:ext cx="1352552" cy="942975"/>
        </a:xfrm>
        <a:prstGeom prst="rect">
          <a:avLst/>
        </a:prstGeom>
      </xdr:spPr>
    </xdr:pic>
    <xdr:clientData/>
  </xdr:twoCellAnchor>
  <xdr:twoCellAnchor editAs="oneCell">
    <xdr:from>
      <xdr:col>3</xdr:col>
      <xdr:colOff>38094</xdr:colOff>
      <xdr:row>5</xdr:row>
      <xdr:rowOff>19050</xdr:rowOff>
    </xdr:from>
    <xdr:to>
      <xdr:col>5</xdr:col>
      <xdr:colOff>609600</xdr:colOff>
      <xdr:row>7</xdr:row>
      <xdr:rowOff>123825</xdr:rowOff>
    </xdr:to>
    <xdr:pic>
      <xdr:nvPicPr>
        <xdr:cNvPr id="10" name="9 Imagen" descr="Resultado de imagen para gobierno del estado de jalisco alfaro">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6894" y="400050"/>
          <a:ext cx="204788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34641</xdr:colOff>
      <xdr:row>0</xdr:row>
      <xdr:rowOff>34636</xdr:rowOff>
    </xdr:from>
    <xdr:to>
      <xdr:col>10</xdr:col>
      <xdr:colOff>1180044</xdr:colOff>
      <xdr:row>6</xdr:row>
      <xdr:rowOff>21168</xdr:rowOff>
    </xdr:to>
    <xdr:sp macro="" textlink="">
      <xdr:nvSpPr>
        <xdr:cNvPr id="4" name="60 Rectángulo">
          <a:extLst>
            <a:ext uri="{FF2B5EF4-FFF2-40B4-BE49-F238E27FC236}">
              <a16:creationId xmlns:a16="http://schemas.microsoft.com/office/drawing/2014/main" id="{00000000-0008-0000-0400-000004000000}"/>
            </a:ext>
          </a:extLst>
        </xdr:cNvPr>
        <xdr:cNvSpPr/>
      </xdr:nvSpPr>
      <xdr:spPr>
        <a:xfrm rot="16200000">
          <a:off x="4585473" y="-4516196"/>
          <a:ext cx="1066032" cy="1016769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Deuda Pública de Corto Plazo al 2do Trimestre de 2020</a:t>
          </a:r>
        </a:p>
        <a:p>
          <a:pPr lvl="6" algn="ctr"/>
          <a:endParaRPr lang="es-MX" sz="1200" b="1" baseline="0">
            <a:solidFill>
              <a:sysClr val="windowText" lastClr="000000"/>
            </a:solidFill>
            <a:latin typeface="Arial" panose="020B0604020202020204" pitchFamily="34" charset="0"/>
            <a:cs typeface="Arial" panose="020B0604020202020204" pitchFamily="34" charset="0"/>
          </a:endParaRP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320388</xdr:colOff>
      <xdr:row>0</xdr:row>
      <xdr:rowOff>60614</xdr:rowOff>
    </xdr:from>
    <xdr:to>
      <xdr:col>2</xdr:col>
      <xdr:colOff>320388</xdr:colOff>
      <xdr:row>6</xdr:row>
      <xdr:rowOff>70139</xdr:rowOff>
    </xdr:to>
    <xdr:cxnSp macro="">
      <xdr:nvCxnSpPr>
        <xdr:cNvPr id="7" name="6 Conector recto">
          <a:extLst>
            <a:ext uri="{FF2B5EF4-FFF2-40B4-BE49-F238E27FC236}">
              <a16:creationId xmlns:a16="http://schemas.microsoft.com/office/drawing/2014/main" id="{00000000-0008-0000-0400-000007000000}"/>
            </a:ext>
          </a:extLst>
        </xdr:cNvPr>
        <xdr:cNvCxnSpPr/>
      </xdr:nvCxnSpPr>
      <xdr:spPr>
        <a:xfrm flipH="1">
          <a:off x="1634838" y="822614"/>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193390</xdr:colOff>
      <xdr:row>0</xdr:row>
      <xdr:rowOff>161636</xdr:rowOff>
    </xdr:from>
    <xdr:to>
      <xdr:col>1</xdr:col>
      <xdr:colOff>1249609</xdr:colOff>
      <xdr:row>5</xdr:row>
      <xdr:rowOff>152111</xdr:rowOff>
    </xdr:to>
    <xdr:pic>
      <xdr:nvPicPr>
        <xdr:cNvPr id="9" name="8 Image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193390" y="923636"/>
          <a:ext cx="1352552" cy="942975"/>
        </a:xfrm>
        <a:prstGeom prst="rect">
          <a:avLst/>
        </a:prstGeom>
      </xdr:spPr>
    </xdr:pic>
    <xdr:clientData/>
  </xdr:twoCellAnchor>
  <xdr:twoCellAnchor editAs="oneCell">
    <xdr:from>
      <xdr:col>2</xdr:col>
      <xdr:colOff>24057</xdr:colOff>
      <xdr:row>1</xdr:row>
      <xdr:rowOff>161636</xdr:rowOff>
    </xdr:from>
    <xdr:to>
      <xdr:col>5</xdr:col>
      <xdr:colOff>412750</xdr:colOff>
      <xdr:row>4</xdr:row>
      <xdr:rowOff>10261</xdr:rowOff>
    </xdr:to>
    <xdr:pic>
      <xdr:nvPicPr>
        <xdr:cNvPr id="10" name="9 Imagen" descr="Resultado de imagen para gobierno del estado de jalisco alfaro">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0724" y="352136"/>
          <a:ext cx="1955027" cy="42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76196</xdr:colOff>
      <xdr:row>3</xdr:row>
      <xdr:rowOff>85713</xdr:rowOff>
    </xdr:from>
    <xdr:to>
      <xdr:col>25</xdr:col>
      <xdr:colOff>0</xdr:colOff>
      <xdr:row>9</xdr:row>
      <xdr:rowOff>161914</xdr:rowOff>
    </xdr:to>
    <xdr:sp macro="" textlink="">
      <xdr:nvSpPr>
        <xdr:cNvPr id="3" name="60 Rectángulo">
          <a:extLst>
            <a:ext uri="{FF2B5EF4-FFF2-40B4-BE49-F238E27FC236}">
              <a16:creationId xmlns:a16="http://schemas.microsoft.com/office/drawing/2014/main" id="{00000000-0008-0000-0500-000003000000}"/>
            </a:ext>
          </a:extLst>
        </xdr:cNvPr>
        <xdr:cNvSpPr/>
      </xdr:nvSpPr>
      <xdr:spPr>
        <a:xfrm rot="16200000">
          <a:off x="9148761" y="-8986852"/>
          <a:ext cx="1219201" cy="193643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Pago del Servicio de la Deuda Pública Por Fuente de Financiamiento al 2do Trimestre de 2020</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a:extLst>
            <a:ext uri="{FF2B5EF4-FFF2-40B4-BE49-F238E27FC236}">
              <a16:creationId xmlns:a16="http://schemas.microsoft.com/office/drawing/2014/main" id="{00000000-0008-0000-0500-000006000000}"/>
            </a:ext>
          </a:extLst>
        </xdr:cNvPr>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57146</xdr:colOff>
      <xdr:row>4</xdr:row>
      <xdr:rowOff>9513</xdr:rowOff>
    </xdr:from>
    <xdr:to>
      <xdr:col>1</xdr:col>
      <xdr:colOff>1409698</xdr:colOff>
      <xdr:row>8</xdr:row>
      <xdr:rowOff>180963</xdr:rowOff>
    </xdr:to>
    <xdr:pic>
      <xdr:nvPicPr>
        <xdr:cNvPr id="8" name="7 Image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a:stretch>
          <a:fillRect/>
        </a:stretch>
      </xdr:blipFill>
      <xdr:spPr>
        <a:xfrm>
          <a:off x="323846" y="771513"/>
          <a:ext cx="1352552" cy="942975"/>
        </a:xfrm>
        <a:prstGeom prst="rect">
          <a:avLst/>
        </a:prstGeom>
      </xdr:spPr>
    </xdr:pic>
    <xdr:clientData/>
  </xdr:twoCellAnchor>
  <xdr:twoCellAnchor editAs="oneCell">
    <xdr:from>
      <xdr:col>3</xdr:col>
      <xdr:colOff>152396</xdr:colOff>
      <xdr:row>5</xdr:row>
      <xdr:rowOff>19038</xdr:rowOff>
    </xdr:from>
    <xdr:to>
      <xdr:col>5</xdr:col>
      <xdr:colOff>1171575</xdr:colOff>
      <xdr:row>8</xdr:row>
      <xdr:rowOff>0</xdr:rowOff>
    </xdr:to>
    <xdr:pic>
      <xdr:nvPicPr>
        <xdr:cNvPr id="9" name="8 Imagen" descr="Resultado de imagen para gobierno del estado de jalisco alfaro">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196" y="971538"/>
          <a:ext cx="2276479" cy="542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66671</xdr:colOff>
      <xdr:row>0</xdr:row>
      <xdr:rowOff>85712</xdr:rowOff>
    </xdr:from>
    <xdr:to>
      <xdr:col>15</xdr:col>
      <xdr:colOff>2095500</xdr:colOff>
      <xdr:row>6</xdr:row>
      <xdr:rowOff>161913</xdr:rowOff>
    </xdr:to>
    <xdr:sp macro="" textlink="">
      <xdr:nvSpPr>
        <xdr:cNvPr id="3" name="60 Rectángulo">
          <a:extLst>
            <a:ext uri="{FF2B5EF4-FFF2-40B4-BE49-F238E27FC236}">
              <a16:creationId xmlns:a16="http://schemas.microsoft.com/office/drawing/2014/main" id="{00000000-0008-0000-0600-000003000000}"/>
            </a:ext>
          </a:extLst>
        </xdr:cNvPr>
        <xdr:cNvSpPr/>
      </xdr:nvSpPr>
      <xdr:spPr>
        <a:xfrm rot="16200000">
          <a:off x="15348344" y="-15195961"/>
          <a:ext cx="1219201" cy="3178254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Registro Estatal  de Obligaciones de los Entes Públicos del Estado de Jalisco y sus Municipios al 2do Trimestre de 2020 </a:t>
          </a:r>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6" name="5 Conector recto">
          <a:extLst>
            <a:ext uri="{FF2B5EF4-FFF2-40B4-BE49-F238E27FC236}">
              <a16:creationId xmlns:a16="http://schemas.microsoft.com/office/drawing/2014/main" id="{00000000-0008-0000-0600-000006000000}"/>
            </a:ext>
          </a:extLst>
        </xdr:cNvPr>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697702</xdr:colOff>
      <xdr:row>1</xdr:row>
      <xdr:rowOff>2368</xdr:rowOff>
    </xdr:from>
    <xdr:to>
      <xdr:col>1</xdr:col>
      <xdr:colOff>1143000</xdr:colOff>
      <xdr:row>6</xdr:row>
      <xdr:rowOff>2369</xdr:rowOff>
    </xdr:to>
    <xdr:pic>
      <xdr:nvPicPr>
        <xdr:cNvPr id="8" name="7 Imagen">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a:stretch>
          <a:fillRect/>
        </a:stretch>
      </xdr:blipFill>
      <xdr:spPr>
        <a:xfrm>
          <a:off x="697702" y="764368"/>
          <a:ext cx="1969298" cy="942975"/>
        </a:xfrm>
        <a:prstGeom prst="rect">
          <a:avLst/>
        </a:prstGeom>
      </xdr:spPr>
    </xdr:pic>
    <xdr:clientData/>
  </xdr:twoCellAnchor>
  <xdr:twoCellAnchor editAs="oneCell">
    <xdr:from>
      <xdr:col>2</xdr:col>
      <xdr:colOff>733421</xdr:colOff>
      <xdr:row>2</xdr:row>
      <xdr:rowOff>14274</xdr:rowOff>
    </xdr:from>
    <xdr:to>
      <xdr:col>3</xdr:col>
      <xdr:colOff>2190750</xdr:colOff>
      <xdr:row>5</xdr:row>
      <xdr:rowOff>47625</xdr:rowOff>
    </xdr:to>
    <xdr:pic>
      <xdr:nvPicPr>
        <xdr:cNvPr id="9" name="8 Imagen" descr="Resultado de imagen para gobierno del estado de jalisco alfaro">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07577" y="966774"/>
          <a:ext cx="2659861" cy="604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R55"/>
  <sheetViews>
    <sheetView showGridLines="0" view="pageBreakPreview" zoomScaleNormal="100" zoomScaleSheetLayoutView="100" workbookViewId="0">
      <selection activeCell="O12" sqref="O12:O13"/>
    </sheetView>
  </sheetViews>
  <sheetFormatPr baseColWidth="10" defaultRowHeight="14.25" x14ac:dyDescent="0.45"/>
  <cols>
    <col min="1" max="1" width="4" customWidth="1"/>
    <col min="2" max="2" width="21.3984375" customWidth="1"/>
    <col min="3" max="3" width="2" customWidth="1"/>
    <col min="4" max="4" width="24.86328125" bestFit="1" customWidth="1"/>
    <col min="5" max="5" width="1.3984375" customWidth="1"/>
    <col min="6" max="6" width="14.265625" customWidth="1"/>
    <col min="7" max="7" width="1" customWidth="1"/>
    <col min="8" max="8" width="15.265625" customWidth="1"/>
    <col min="9" max="9" width="1.59765625" customWidth="1"/>
    <col min="10" max="10" width="3.1328125" customWidth="1"/>
    <col min="11" max="11" width="22.1328125" customWidth="1"/>
    <col min="12" max="12" width="3" customWidth="1"/>
    <col min="13" max="13" width="29.3984375" bestFit="1" customWidth="1"/>
    <col min="14" max="14" width="1.73046875" customWidth="1"/>
    <col min="15" max="15" width="15" customWidth="1"/>
    <col min="16" max="16" width="2.59765625" customWidth="1"/>
    <col min="17" max="17" width="13.3984375" customWidth="1"/>
  </cols>
  <sheetData>
    <row r="8" spans="1:18" ht="30" x14ac:dyDescent="0.45">
      <c r="A8" s="1"/>
      <c r="B8" s="2" t="s">
        <v>0</v>
      </c>
      <c r="C8" s="2"/>
      <c r="D8" s="2" t="s">
        <v>65</v>
      </c>
      <c r="E8" s="2"/>
      <c r="F8" s="2" t="s">
        <v>1</v>
      </c>
      <c r="G8" s="2"/>
      <c r="H8" s="2" t="s">
        <v>2</v>
      </c>
      <c r="I8" s="2"/>
      <c r="J8" s="118"/>
      <c r="K8" s="2" t="s">
        <v>0</v>
      </c>
      <c r="L8" s="2"/>
      <c r="M8" s="2" t="s">
        <v>65</v>
      </c>
      <c r="N8" s="2"/>
      <c r="O8" s="2" t="s">
        <v>1</v>
      </c>
      <c r="P8" s="2"/>
      <c r="Q8" s="2" t="s">
        <v>2</v>
      </c>
      <c r="R8" s="4"/>
    </row>
    <row r="9" spans="1:18" x14ac:dyDescent="0.45">
      <c r="A9" s="1"/>
      <c r="B9" s="3"/>
      <c r="C9" s="3"/>
      <c r="D9" s="3"/>
      <c r="E9" s="3"/>
      <c r="F9" s="3"/>
      <c r="G9" s="3"/>
      <c r="H9" s="3"/>
      <c r="I9" s="3"/>
      <c r="J9" s="118"/>
      <c r="K9" s="3"/>
      <c r="L9" s="3"/>
      <c r="M9" s="3"/>
      <c r="N9" s="3"/>
      <c r="O9" s="3"/>
      <c r="P9" s="3"/>
      <c r="Q9" s="3"/>
      <c r="R9" s="5"/>
    </row>
    <row r="10" spans="1:18" ht="17.649999999999999" x14ac:dyDescent="0.45">
      <c r="A10" s="6"/>
      <c r="B10" s="6"/>
      <c r="C10" s="6"/>
      <c r="D10" s="7" t="s">
        <v>3</v>
      </c>
      <c r="E10" s="6"/>
      <c r="F10" s="6"/>
      <c r="G10" s="6"/>
      <c r="H10" s="6"/>
      <c r="I10" s="6"/>
      <c r="J10" s="118"/>
      <c r="K10" s="6"/>
      <c r="L10" s="6"/>
      <c r="M10" s="7" t="s">
        <v>4</v>
      </c>
      <c r="N10" s="6"/>
      <c r="O10" s="6"/>
      <c r="P10" s="6"/>
      <c r="Q10" s="6"/>
      <c r="R10" s="8"/>
    </row>
    <row r="11" spans="1:18" x14ac:dyDescent="0.45">
      <c r="A11" s="6"/>
      <c r="B11" s="9"/>
      <c r="C11" s="9"/>
      <c r="D11" s="9"/>
      <c r="E11" s="9"/>
      <c r="F11" s="9"/>
      <c r="G11" s="9"/>
      <c r="H11" s="9"/>
      <c r="I11" s="9"/>
      <c r="J11" s="119"/>
      <c r="K11" s="9"/>
      <c r="L11" s="9"/>
      <c r="M11" s="9"/>
      <c r="N11" s="9"/>
      <c r="O11" s="9"/>
      <c r="P11" s="9"/>
      <c r="Q11" s="9"/>
      <c r="R11" s="8"/>
    </row>
    <row r="12" spans="1:18" ht="15.75" customHeight="1" x14ac:dyDescent="0.45">
      <c r="A12" s="121">
        <v>1</v>
      </c>
      <c r="B12" s="111" t="s">
        <v>5</v>
      </c>
      <c r="C12" s="107"/>
      <c r="D12" s="109">
        <v>5115348231</v>
      </c>
      <c r="E12" s="74"/>
      <c r="F12" s="122" t="s">
        <v>70</v>
      </c>
      <c r="G12" s="107"/>
      <c r="H12" s="122" t="s">
        <v>69</v>
      </c>
      <c r="I12" s="107"/>
      <c r="J12" s="120">
        <v>11</v>
      </c>
      <c r="K12" s="116" t="s">
        <v>8</v>
      </c>
      <c r="L12" s="113"/>
      <c r="M12" s="115">
        <v>1000000000</v>
      </c>
      <c r="N12" s="113"/>
      <c r="O12" s="114" t="s">
        <v>90</v>
      </c>
      <c r="P12" s="113"/>
      <c r="Q12" s="114" t="s">
        <v>51</v>
      </c>
    </row>
    <row r="13" spans="1:18" ht="15.75" customHeight="1" x14ac:dyDescent="0.45">
      <c r="A13" s="121"/>
      <c r="B13" s="112"/>
      <c r="C13" s="108"/>
      <c r="D13" s="110"/>
      <c r="E13" s="74"/>
      <c r="F13" s="114"/>
      <c r="G13" s="108"/>
      <c r="H13" s="114"/>
      <c r="I13" s="108"/>
      <c r="J13" s="121"/>
      <c r="K13" s="116"/>
      <c r="L13" s="113"/>
      <c r="M13" s="115"/>
      <c r="N13" s="113"/>
      <c r="O13" s="114"/>
      <c r="P13" s="113"/>
      <c r="Q13" s="114"/>
    </row>
    <row r="14" spans="1:18" ht="15.75" customHeight="1" x14ac:dyDescent="0.45">
      <c r="A14" s="121">
        <v>2</v>
      </c>
      <c r="B14" s="112" t="s">
        <v>6</v>
      </c>
      <c r="C14" s="108"/>
      <c r="D14" s="115">
        <v>3000000000</v>
      </c>
      <c r="E14" s="74"/>
      <c r="F14" s="114" t="s">
        <v>89</v>
      </c>
      <c r="G14" s="108"/>
      <c r="H14" s="114" t="s">
        <v>69</v>
      </c>
      <c r="I14" s="113"/>
      <c r="J14" s="121">
        <f>J12+1</f>
        <v>12</v>
      </c>
      <c r="K14" s="116" t="s">
        <v>8</v>
      </c>
      <c r="L14" s="113"/>
      <c r="M14" s="115">
        <v>1000000000</v>
      </c>
      <c r="N14" s="113"/>
      <c r="O14" s="114" t="s">
        <v>9</v>
      </c>
      <c r="P14" s="113"/>
      <c r="Q14" s="114" t="s">
        <v>14</v>
      </c>
    </row>
    <row r="15" spans="1:18" ht="15.75" customHeight="1" x14ac:dyDescent="0.45">
      <c r="A15" s="121"/>
      <c r="B15" s="112"/>
      <c r="C15" s="108"/>
      <c r="D15" s="115"/>
      <c r="E15" s="74"/>
      <c r="F15" s="114"/>
      <c r="G15" s="108"/>
      <c r="H15" s="114"/>
      <c r="I15" s="113"/>
      <c r="J15" s="121"/>
      <c r="K15" s="116"/>
      <c r="L15" s="113"/>
      <c r="M15" s="115"/>
      <c r="N15" s="113"/>
      <c r="O15" s="114"/>
      <c r="P15" s="113"/>
      <c r="Q15" s="114"/>
    </row>
    <row r="16" spans="1:18" ht="15.75" customHeight="1" x14ac:dyDescent="0.45">
      <c r="A16" s="121">
        <v>3</v>
      </c>
      <c r="B16" s="112" t="s">
        <v>49</v>
      </c>
      <c r="C16" s="108"/>
      <c r="D16" s="115">
        <v>2000000000</v>
      </c>
      <c r="E16" s="74"/>
      <c r="F16" s="114" t="s">
        <v>70</v>
      </c>
      <c r="G16" s="108"/>
      <c r="H16" s="114" t="s">
        <v>69</v>
      </c>
      <c r="I16" s="113"/>
      <c r="J16" s="121">
        <f t="shared" ref="J16" si="0">J14+1</f>
        <v>13</v>
      </c>
      <c r="K16" s="116" t="s">
        <v>8</v>
      </c>
      <c r="L16" s="113"/>
      <c r="M16" s="117">
        <v>300000000</v>
      </c>
      <c r="N16" s="113"/>
      <c r="O16" s="114" t="s">
        <v>10</v>
      </c>
      <c r="P16" s="113"/>
      <c r="Q16" s="114" t="s">
        <v>14</v>
      </c>
    </row>
    <row r="17" spans="1:17" ht="15.75" customHeight="1" x14ac:dyDescent="0.45">
      <c r="A17" s="121"/>
      <c r="B17" s="112"/>
      <c r="C17" s="108"/>
      <c r="D17" s="115"/>
      <c r="E17" s="74"/>
      <c r="F17" s="114"/>
      <c r="G17" s="108"/>
      <c r="H17" s="114"/>
      <c r="I17" s="113"/>
      <c r="J17" s="121"/>
      <c r="K17" s="116"/>
      <c r="L17" s="113"/>
      <c r="M17" s="117"/>
      <c r="N17" s="113"/>
      <c r="O17" s="114"/>
      <c r="P17" s="113"/>
      <c r="Q17" s="114"/>
    </row>
    <row r="18" spans="1:17" ht="15.75" customHeight="1" x14ac:dyDescent="0.45">
      <c r="A18" s="121">
        <v>4</v>
      </c>
      <c r="B18" s="112" t="s">
        <v>49</v>
      </c>
      <c r="C18" s="108"/>
      <c r="D18" s="115">
        <v>1000000000</v>
      </c>
      <c r="E18" s="74"/>
      <c r="F18" s="114" t="s">
        <v>70</v>
      </c>
      <c r="G18" s="108"/>
      <c r="H18" s="114" t="s">
        <v>69</v>
      </c>
      <c r="I18" s="113"/>
      <c r="J18" s="121">
        <f>J16+1</f>
        <v>14</v>
      </c>
      <c r="K18" s="116" t="s">
        <v>8</v>
      </c>
      <c r="L18" s="113"/>
      <c r="M18" s="123">
        <v>299888355</v>
      </c>
      <c r="N18" s="113"/>
      <c r="O18" s="114" t="s">
        <v>11</v>
      </c>
      <c r="P18" s="113"/>
      <c r="Q18" s="114" t="s">
        <v>15</v>
      </c>
    </row>
    <row r="19" spans="1:17" ht="15.75" customHeight="1" x14ac:dyDescent="0.45">
      <c r="A19" s="121"/>
      <c r="B19" s="112"/>
      <c r="C19" s="108"/>
      <c r="D19" s="115"/>
      <c r="E19" s="74"/>
      <c r="F19" s="114"/>
      <c r="G19" s="108"/>
      <c r="H19" s="114"/>
      <c r="I19" s="113"/>
      <c r="J19" s="121"/>
      <c r="K19" s="116"/>
      <c r="L19" s="113"/>
      <c r="M19" s="123"/>
      <c r="N19" s="113"/>
      <c r="O19" s="114"/>
      <c r="P19" s="113"/>
      <c r="Q19" s="114"/>
    </row>
    <row r="20" spans="1:17" ht="15.75" customHeight="1" x14ac:dyDescent="0.45">
      <c r="A20" s="121">
        <v>5</v>
      </c>
      <c r="B20" s="112" t="s">
        <v>5</v>
      </c>
      <c r="C20" s="108"/>
      <c r="D20" s="115">
        <v>2300000000</v>
      </c>
      <c r="E20" s="75"/>
      <c r="F20" s="114" t="s">
        <v>70</v>
      </c>
      <c r="G20" s="108"/>
      <c r="H20" s="114" t="s">
        <v>69</v>
      </c>
      <c r="I20" s="113"/>
      <c r="J20" s="121">
        <f t="shared" ref="J20" si="1">J18+1</f>
        <v>15</v>
      </c>
      <c r="K20" s="116" t="s">
        <v>8</v>
      </c>
      <c r="L20" s="113"/>
      <c r="M20" s="115">
        <v>223786059</v>
      </c>
      <c r="N20" s="113"/>
      <c r="O20" s="114" t="s">
        <v>12</v>
      </c>
      <c r="P20" s="113"/>
      <c r="Q20" s="114" t="s">
        <v>16</v>
      </c>
    </row>
    <row r="21" spans="1:17" ht="15.75" customHeight="1" x14ac:dyDescent="0.45">
      <c r="A21" s="121"/>
      <c r="B21" s="112"/>
      <c r="C21" s="108"/>
      <c r="D21" s="115"/>
      <c r="E21" s="76"/>
      <c r="F21" s="114"/>
      <c r="G21" s="108"/>
      <c r="H21" s="114"/>
      <c r="I21" s="113"/>
      <c r="J21" s="121"/>
      <c r="K21" s="116"/>
      <c r="L21" s="113"/>
      <c r="M21" s="115"/>
      <c r="N21" s="113"/>
      <c r="O21" s="114"/>
      <c r="P21" s="113"/>
      <c r="Q21" s="114"/>
    </row>
    <row r="22" spans="1:17" ht="15.75" customHeight="1" x14ac:dyDescent="0.45">
      <c r="A22" s="121">
        <v>6</v>
      </c>
      <c r="B22" s="112" t="s">
        <v>49</v>
      </c>
      <c r="C22" s="108"/>
      <c r="D22" s="115">
        <v>1000000000</v>
      </c>
      <c r="E22" s="75"/>
      <c r="F22" s="114" t="s">
        <v>82</v>
      </c>
      <c r="G22" s="108"/>
      <c r="H22" s="114" t="s">
        <v>83</v>
      </c>
      <c r="I22" s="113"/>
      <c r="J22" s="121">
        <f t="shared" ref="J22" si="2">J20+1</f>
        <v>16</v>
      </c>
      <c r="K22" s="116" t="s">
        <v>8</v>
      </c>
      <c r="L22" s="113"/>
      <c r="M22" s="115">
        <v>500379494</v>
      </c>
      <c r="N22" s="113"/>
      <c r="O22" s="114" t="s">
        <v>13</v>
      </c>
      <c r="P22" s="113"/>
      <c r="Q22" s="114" t="s">
        <v>91</v>
      </c>
    </row>
    <row r="23" spans="1:17" ht="15.75" customHeight="1" x14ac:dyDescent="0.45">
      <c r="A23" s="121"/>
      <c r="B23" s="112"/>
      <c r="C23" s="108"/>
      <c r="D23" s="115"/>
      <c r="E23" s="76"/>
      <c r="F23" s="114"/>
      <c r="G23" s="108"/>
      <c r="H23" s="114"/>
      <c r="I23" s="113"/>
      <c r="J23" s="121"/>
      <c r="K23" s="116"/>
      <c r="L23" s="113"/>
      <c r="M23" s="115"/>
      <c r="N23" s="113"/>
      <c r="O23" s="114"/>
      <c r="P23" s="113"/>
      <c r="Q23" s="114"/>
    </row>
    <row r="24" spans="1:17" ht="15.75" customHeight="1" x14ac:dyDescent="0.45">
      <c r="A24" s="121">
        <v>7</v>
      </c>
      <c r="B24" s="112" t="s">
        <v>81</v>
      </c>
      <c r="C24" s="108"/>
      <c r="D24" s="115">
        <v>882581089.62</v>
      </c>
      <c r="E24" s="75"/>
      <c r="F24" s="114" t="s">
        <v>82</v>
      </c>
      <c r="G24" s="108"/>
      <c r="H24" s="114" t="s">
        <v>83</v>
      </c>
      <c r="I24" s="113"/>
      <c r="J24" s="121">
        <f t="shared" ref="J24" si="3">J22+1</f>
        <v>17</v>
      </c>
      <c r="K24" s="116" t="s">
        <v>8</v>
      </c>
      <c r="L24" s="113"/>
      <c r="M24" s="115">
        <v>86788886</v>
      </c>
      <c r="N24" s="113"/>
      <c r="O24" s="114" t="s">
        <v>50</v>
      </c>
      <c r="P24" s="113"/>
      <c r="Q24" s="114" t="s">
        <v>92</v>
      </c>
    </row>
    <row r="25" spans="1:17" ht="15.75" customHeight="1" x14ac:dyDescent="0.45">
      <c r="A25" s="121"/>
      <c r="B25" s="112"/>
      <c r="C25" s="108"/>
      <c r="D25" s="115"/>
      <c r="E25" s="76"/>
      <c r="F25" s="114"/>
      <c r="G25" s="108"/>
      <c r="H25" s="114"/>
      <c r="I25" s="113"/>
      <c r="J25" s="121"/>
      <c r="K25" s="116"/>
      <c r="L25" s="113"/>
      <c r="M25" s="115"/>
      <c r="N25" s="113"/>
      <c r="O25" s="114"/>
      <c r="P25" s="113"/>
      <c r="Q25" s="114"/>
    </row>
    <row r="26" spans="1:17" ht="15.75" customHeight="1" x14ac:dyDescent="0.45">
      <c r="A26" s="121"/>
      <c r="B26" s="112"/>
      <c r="C26" s="108"/>
      <c r="D26" s="115"/>
      <c r="E26" s="75"/>
      <c r="F26" s="114"/>
      <c r="G26" s="108"/>
      <c r="H26" s="114"/>
      <c r="I26" s="113"/>
      <c r="J26" s="121">
        <f t="shared" ref="J26" si="4">J24+1</f>
        <v>18</v>
      </c>
      <c r="K26" s="116" t="s">
        <v>8</v>
      </c>
      <c r="L26" s="113"/>
      <c r="M26" s="115">
        <v>56998668</v>
      </c>
      <c r="N26" s="113"/>
      <c r="O26" s="114" t="s">
        <v>54</v>
      </c>
      <c r="P26" s="113"/>
      <c r="Q26" s="114" t="s">
        <v>55</v>
      </c>
    </row>
    <row r="27" spans="1:17" ht="15.75" customHeight="1" x14ac:dyDescent="0.45">
      <c r="A27" s="121"/>
      <c r="B27" s="112"/>
      <c r="C27" s="108"/>
      <c r="D27" s="115"/>
      <c r="E27" s="76"/>
      <c r="F27" s="114"/>
      <c r="G27" s="108"/>
      <c r="H27" s="114"/>
      <c r="I27" s="113"/>
      <c r="J27" s="121"/>
      <c r="K27" s="116"/>
      <c r="L27" s="113"/>
      <c r="M27" s="115"/>
      <c r="N27" s="113"/>
      <c r="O27" s="114"/>
      <c r="P27" s="113"/>
      <c r="Q27" s="114"/>
    </row>
    <row r="28" spans="1:17" ht="15" customHeight="1" x14ac:dyDescent="0.45">
      <c r="A28" s="121"/>
      <c r="B28" s="112"/>
      <c r="C28" s="76"/>
      <c r="D28" s="115"/>
      <c r="E28" s="76"/>
      <c r="F28" s="114"/>
      <c r="G28" s="108"/>
      <c r="H28" s="114"/>
      <c r="I28" s="113"/>
      <c r="J28" s="121">
        <f t="shared" ref="J28" si="5">J26+1</f>
        <v>19</v>
      </c>
      <c r="K28" s="116" t="s">
        <v>8</v>
      </c>
      <c r="L28" s="76"/>
      <c r="M28" s="115">
        <v>2500000000</v>
      </c>
      <c r="N28" s="76"/>
      <c r="O28" s="114" t="s">
        <v>70</v>
      </c>
      <c r="P28" s="76"/>
      <c r="Q28" s="114" t="s">
        <v>69</v>
      </c>
    </row>
    <row r="29" spans="1:17" ht="15" customHeight="1" x14ac:dyDescent="0.45">
      <c r="A29" s="121"/>
      <c r="B29" s="112"/>
      <c r="C29" s="76"/>
      <c r="D29" s="115"/>
      <c r="E29" s="76"/>
      <c r="F29" s="114"/>
      <c r="G29" s="108"/>
      <c r="H29" s="114"/>
      <c r="I29" s="113"/>
      <c r="J29" s="121"/>
      <c r="K29" s="116"/>
      <c r="L29" s="76"/>
      <c r="M29" s="115"/>
      <c r="N29" s="76"/>
      <c r="O29" s="114"/>
      <c r="P29" s="76"/>
      <c r="Q29" s="114"/>
    </row>
    <row r="30" spans="1:17" ht="15.75" customHeight="1" x14ac:dyDescent="0.45">
      <c r="A30" s="121"/>
      <c r="B30" s="112"/>
      <c r="C30" s="76"/>
      <c r="D30" s="115"/>
      <c r="E30" s="76"/>
      <c r="F30" s="114"/>
      <c r="G30" s="108"/>
      <c r="H30" s="114"/>
      <c r="I30" s="113"/>
      <c r="J30" s="121">
        <f t="shared" ref="J30" si="6">J28+1</f>
        <v>20</v>
      </c>
      <c r="K30" s="116" t="s">
        <v>8</v>
      </c>
      <c r="L30" s="76"/>
      <c r="M30" s="115">
        <v>569432472.52999997</v>
      </c>
      <c r="N30" s="76"/>
      <c r="O30" s="114" t="s">
        <v>70</v>
      </c>
      <c r="P30" s="76"/>
      <c r="Q30" s="114" t="s">
        <v>69</v>
      </c>
    </row>
    <row r="31" spans="1:17" ht="15.75" customHeight="1" x14ac:dyDescent="0.45">
      <c r="A31" s="121"/>
      <c r="B31" s="112"/>
      <c r="C31" s="76"/>
      <c r="D31" s="115"/>
      <c r="E31" s="76"/>
      <c r="F31" s="114"/>
      <c r="G31" s="108"/>
      <c r="H31" s="114"/>
      <c r="I31" s="113"/>
      <c r="J31" s="121"/>
      <c r="K31" s="116"/>
      <c r="L31" s="76"/>
      <c r="M31" s="115"/>
      <c r="N31" s="76"/>
      <c r="O31" s="114"/>
      <c r="P31" s="76"/>
      <c r="Q31" s="114"/>
    </row>
    <row r="32" spans="1:17" ht="15" customHeight="1" x14ac:dyDescent="0.45">
      <c r="A32" s="121"/>
      <c r="B32" s="76"/>
      <c r="C32" s="76"/>
      <c r="D32" s="76"/>
      <c r="E32" s="76"/>
      <c r="F32" s="76"/>
      <c r="G32" s="76"/>
      <c r="H32" s="76"/>
      <c r="I32" s="113"/>
      <c r="J32" s="121">
        <f t="shared" ref="J32:J34" si="7">J30+1</f>
        <v>21</v>
      </c>
      <c r="K32" s="116" t="s">
        <v>8</v>
      </c>
      <c r="L32" s="76"/>
      <c r="M32" s="115">
        <v>2250000000</v>
      </c>
      <c r="N32" s="76"/>
      <c r="O32" s="114" t="s">
        <v>70</v>
      </c>
      <c r="P32" s="76"/>
      <c r="Q32" s="114" t="s">
        <v>69</v>
      </c>
    </row>
    <row r="33" spans="1:17" ht="15" customHeight="1" x14ac:dyDescent="0.45">
      <c r="A33" s="121"/>
      <c r="B33" s="76"/>
      <c r="C33" s="76"/>
      <c r="D33" s="76"/>
      <c r="E33" s="76"/>
      <c r="F33" s="76"/>
      <c r="G33" s="76"/>
      <c r="H33" s="76"/>
      <c r="I33" s="113"/>
      <c r="J33" s="121"/>
      <c r="K33" s="116"/>
      <c r="L33" s="76"/>
      <c r="M33" s="115"/>
      <c r="N33" s="76"/>
      <c r="O33" s="114"/>
      <c r="P33" s="76"/>
      <c r="Q33" s="114"/>
    </row>
    <row r="34" spans="1:17" ht="15" customHeight="1" x14ac:dyDescent="0.45">
      <c r="A34" s="121"/>
      <c r="B34" s="76"/>
      <c r="C34" s="76"/>
      <c r="D34" s="76"/>
      <c r="E34" s="76"/>
      <c r="F34" s="76"/>
      <c r="G34" s="76"/>
      <c r="H34" s="76"/>
      <c r="I34" s="113"/>
      <c r="J34" s="121">
        <f t="shared" si="7"/>
        <v>22</v>
      </c>
      <c r="K34" s="116" t="s">
        <v>8</v>
      </c>
      <c r="L34" s="76"/>
      <c r="M34" s="115">
        <v>700000000</v>
      </c>
      <c r="N34" s="76"/>
      <c r="O34" s="114" t="s">
        <v>70</v>
      </c>
      <c r="P34" s="76"/>
      <c r="Q34" s="114" t="s">
        <v>69</v>
      </c>
    </row>
    <row r="35" spans="1:17" ht="15" customHeight="1" x14ac:dyDescent="0.45">
      <c r="A35" s="121"/>
      <c r="B35" s="76"/>
      <c r="C35" s="76"/>
      <c r="D35" s="76"/>
      <c r="E35" s="76"/>
      <c r="F35" s="76"/>
      <c r="G35" s="76"/>
      <c r="H35" s="76"/>
      <c r="I35" s="113"/>
      <c r="J35" s="121"/>
      <c r="K35" s="116"/>
      <c r="L35" s="76"/>
      <c r="M35" s="115"/>
      <c r="N35" s="76"/>
      <c r="O35" s="114"/>
      <c r="P35" s="76"/>
      <c r="Q35" s="114"/>
    </row>
    <row r="36" spans="1:17" ht="15" customHeight="1" x14ac:dyDescent="0.45">
      <c r="A36" s="121"/>
      <c r="B36" s="76"/>
      <c r="C36" s="76"/>
      <c r="D36" s="76"/>
      <c r="E36" s="76"/>
      <c r="F36" s="76"/>
      <c r="G36" s="76"/>
      <c r="H36" s="76"/>
      <c r="I36" s="113"/>
      <c r="J36" s="121"/>
    </row>
    <row r="37" spans="1:17" ht="15" customHeight="1" x14ac:dyDescent="0.45">
      <c r="A37" s="121"/>
      <c r="B37" s="76"/>
      <c r="C37" s="76"/>
      <c r="D37" s="76"/>
      <c r="E37" s="76"/>
      <c r="F37" s="76"/>
      <c r="G37" s="76"/>
      <c r="H37" s="76"/>
      <c r="I37" s="113"/>
      <c r="J37" s="121"/>
    </row>
    <row r="38" spans="1:17" ht="15" customHeight="1" x14ac:dyDescent="0.45">
      <c r="A38" s="121"/>
      <c r="B38" s="76"/>
      <c r="C38" s="76"/>
      <c r="D38" s="76"/>
      <c r="E38" s="76"/>
      <c r="F38" s="76"/>
      <c r="G38" s="76"/>
      <c r="H38" s="76"/>
      <c r="I38" s="113"/>
      <c r="J38" s="121"/>
    </row>
    <row r="39" spans="1:17" ht="15" customHeight="1" x14ac:dyDescent="0.45">
      <c r="A39" s="121"/>
      <c r="B39" s="76"/>
      <c r="C39" s="76"/>
      <c r="D39" s="76"/>
      <c r="E39" s="76"/>
      <c r="F39" s="76"/>
      <c r="G39" s="76"/>
      <c r="H39" s="76"/>
      <c r="I39" s="113"/>
      <c r="J39" s="121"/>
    </row>
    <row r="40" spans="1:17" ht="15" customHeight="1" x14ac:dyDescent="0.45">
      <c r="A40" s="121"/>
      <c r="B40" s="76"/>
      <c r="C40" s="76"/>
      <c r="D40" s="76"/>
      <c r="E40" s="76"/>
      <c r="F40" s="76"/>
      <c r="G40" s="76"/>
      <c r="H40" s="76"/>
      <c r="I40" s="113"/>
      <c r="J40" s="121"/>
    </row>
    <row r="41" spans="1:17" ht="15" customHeight="1" x14ac:dyDescent="0.45">
      <c r="A41" s="121"/>
      <c r="B41" s="76"/>
      <c r="C41" s="76"/>
      <c r="D41" s="76"/>
      <c r="E41" s="76"/>
      <c r="F41" s="76"/>
      <c r="G41" s="76"/>
      <c r="H41" s="76"/>
      <c r="I41" s="113"/>
      <c r="J41" s="121"/>
      <c r="K41" s="41"/>
    </row>
    <row r="42" spans="1:17" ht="15" customHeight="1" x14ac:dyDescent="0.45">
      <c r="A42" s="124"/>
      <c r="B42" s="8"/>
      <c r="C42" s="8"/>
      <c r="D42" s="8"/>
      <c r="E42" s="8"/>
      <c r="F42" s="8"/>
      <c r="G42" s="8"/>
      <c r="H42" s="8"/>
      <c r="I42" s="118"/>
      <c r="J42" s="124"/>
    </row>
    <row r="43" spans="1:17" ht="15" customHeight="1" x14ac:dyDescent="0.45">
      <c r="A43" s="124"/>
      <c r="B43" s="8"/>
      <c r="C43" s="8"/>
      <c r="D43" s="8"/>
      <c r="E43" s="8"/>
      <c r="F43" s="8"/>
      <c r="G43" s="8"/>
      <c r="H43" s="8"/>
      <c r="I43" s="118"/>
      <c r="J43" s="124"/>
    </row>
    <row r="44" spans="1:17" x14ac:dyDescent="0.45">
      <c r="A44" s="124"/>
      <c r="B44" s="8"/>
      <c r="C44" s="8"/>
      <c r="D44" s="8"/>
      <c r="E44" s="8"/>
      <c r="F44" s="8"/>
      <c r="G44" s="8"/>
      <c r="H44" s="8"/>
      <c r="I44" s="8"/>
      <c r="J44" s="124"/>
    </row>
    <row r="45" spans="1:17" x14ac:dyDescent="0.45">
      <c r="A45" s="124"/>
      <c r="B45" s="8"/>
      <c r="C45" s="8"/>
      <c r="D45" s="8"/>
      <c r="E45" s="8"/>
      <c r="F45" s="8"/>
      <c r="G45" s="8"/>
      <c r="H45" s="8"/>
      <c r="I45" s="8"/>
      <c r="J45" s="124"/>
    </row>
    <row r="46" spans="1:17" x14ac:dyDescent="0.45">
      <c r="A46" s="124"/>
      <c r="B46" s="8"/>
      <c r="C46" s="8"/>
      <c r="D46" s="8"/>
      <c r="E46" s="8"/>
      <c r="F46" s="8"/>
      <c r="G46" s="8"/>
      <c r="H46" s="8"/>
      <c r="I46" s="8"/>
      <c r="J46" s="124"/>
    </row>
    <row r="47" spans="1:17" x14ac:dyDescent="0.45">
      <c r="A47" s="124"/>
      <c r="B47" s="8"/>
      <c r="C47" s="8"/>
      <c r="D47" s="8"/>
      <c r="E47" s="8"/>
      <c r="F47" s="8"/>
      <c r="G47" s="8"/>
      <c r="H47" s="8"/>
      <c r="I47" s="8"/>
      <c r="J47" s="124"/>
    </row>
    <row r="48" spans="1:17" x14ac:dyDescent="0.45">
      <c r="A48" s="124"/>
      <c r="B48" s="8"/>
      <c r="C48" s="8"/>
      <c r="D48" s="8"/>
      <c r="E48" s="8"/>
      <c r="F48" s="8"/>
      <c r="G48" s="8"/>
      <c r="H48" s="8"/>
      <c r="I48" s="8"/>
      <c r="J48" s="124"/>
    </row>
    <row r="49" spans="1:10" x14ac:dyDescent="0.45">
      <c r="A49" s="124"/>
      <c r="B49" s="8"/>
      <c r="C49" s="8"/>
      <c r="D49" s="8"/>
      <c r="E49" s="8"/>
      <c r="F49" s="8"/>
      <c r="G49" s="8"/>
      <c r="H49" s="8"/>
      <c r="I49" s="8"/>
      <c r="J49" s="124"/>
    </row>
    <row r="50" spans="1:10" x14ac:dyDescent="0.45">
      <c r="A50" s="124"/>
      <c r="B50" s="8"/>
      <c r="C50" s="8"/>
      <c r="D50" s="8"/>
      <c r="E50" s="8"/>
      <c r="F50" s="8"/>
      <c r="G50" s="8"/>
      <c r="H50" s="8"/>
      <c r="I50" s="8"/>
      <c r="J50" s="8"/>
    </row>
    <row r="51" spans="1:10" x14ac:dyDescent="0.45">
      <c r="A51" s="124"/>
      <c r="B51" s="8"/>
      <c r="C51" s="8"/>
      <c r="D51" s="8"/>
      <c r="E51" s="8"/>
      <c r="F51" s="8"/>
      <c r="G51" s="8"/>
      <c r="H51" s="8"/>
      <c r="I51" s="8"/>
      <c r="J51" s="8"/>
    </row>
    <row r="52" spans="1:10" x14ac:dyDescent="0.45">
      <c r="A52" s="124"/>
      <c r="B52" s="8"/>
      <c r="C52" s="8"/>
      <c r="D52" s="8"/>
      <c r="E52" s="8"/>
      <c r="F52" s="8"/>
      <c r="G52" s="8"/>
      <c r="H52" s="8"/>
      <c r="I52" s="8"/>
      <c r="J52" s="8"/>
    </row>
    <row r="53" spans="1:10" x14ac:dyDescent="0.45">
      <c r="A53" s="124"/>
      <c r="B53" s="8"/>
      <c r="C53" s="8"/>
      <c r="D53" s="8"/>
      <c r="E53" s="8"/>
      <c r="F53" s="8"/>
      <c r="G53" s="8"/>
      <c r="H53" s="8"/>
      <c r="I53" s="8"/>
      <c r="J53" s="8"/>
    </row>
    <row r="55" spans="1:10" x14ac:dyDescent="0.45">
      <c r="A55" s="41"/>
      <c r="I55" s="41"/>
      <c r="J55" s="41"/>
    </row>
  </sheetData>
  <customSheetViews>
    <customSheetView guid="{8EA58AF3-E87D-42A9-9890-AE18CCA466EF}" showPageBreaks="1" showGridLines="0">
      <selection activeCell="K12" sqref="K12:K13"/>
    </customSheetView>
  </customSheetViews>
  <mergeCells count="187">
    <mergeCell ref="J40:J41"/>
    <mergeCell ref="Q34:Q35"/>
    <mergeCell ref="M28:M29"/>
    <mergeCell ref="M30:M31"/>
    <mergeCell ref="M32:M33"/>
    <mergeCell ref="O28:O29"/>
    <mergeCell ref="O30:O31"/>
    <mergeCell ref="O32:O33"/>
    <mergeCell ref="Q28:Q29"/>
    <mergeCell ref="Q30:Q31"/>
    <mergeCell ref="Q32:Q33"/>
    <mergeCell ref="A36:A37"/>
    <mergeCell ref="A48:A49"/>
    <mergeCell ref="A50:A51"/>
    <mergeCell ref="A52:A53"/>
    <mergeCell ref="K28:K29"/>
    <mergeCell ref="K30:K31"/>
    <mergeCell ref="K32:K33"/>
    <mergeCell ref="J42:J43"/>
    <mergeCell ref="J44:J45"/>
    <mergeCell ref="J46:J47"/>
    <mergeCell ref="K34:K35"/>
    <mergeCell ref="J48:J49"/>
    <mergeCell ref="A40:A41"/>
    <mergeCell ref="A42:A43"/>
    <mergeCell ref="A38:A39"/>
    <mergeCell ref="I40:I41"/>
    <mergeCell ref="J34:J35"/>
    <mergeCell ref="J36:J37"/>
    <mergeCell ref="A44:A45"/>
    <mergeCell ref="I42:I43"/>
    <mergeCell ref="I38:I39"/>
    <mergeCell ref="I36:I37"/>
    <mergeCell ref="I34:I35"/>
    <mergeCell ref="J38:J39"/>
    <mergeCell ref="L18:L19"/>
    <mergeCell ref="L20:L21"/>
    <mergeCell ref="H22:H23"/>
    <mergeCell ref="H24:H25"/>
    <mergeCell ref="H26:H27"/>
    <mergeCell ref="M12:M13"/>
    <mergeCell ref="I22:I23"/>
    <mergeCell ref="A46:A47"/>
    <mergeCell ref="B18:B19"/>
    <mergeCell ref="D18:D19"/>
    <mergeCell ref="C18:C19"/>
    <mergeCell ref="C20:C21"/>
    <mergeCell ref="A34:A35"/>
    <mergeCell ref="B22:B23"/>
    <mergeCell ref="C22:C23"/>
    <mergeCell ref="D22:D23"/>
    <mergeCell ref="B24:B25"/>
    <mergeCell ref="C24:C25"/>
    <mergeCell ref="D24:D25"/>
    <mergeCell ref="B26:B27"/>
    <mergeCell ref="C26:C27"/>
    <mergeCell ref="D26:D27"/>
    <mergeCell ref="G12:G13"/>
    <mergeCell ref="G14:G15"/>
    <mergeCell ref="O12:O13"/>
    <mergeCell ref="P12:P13"/>
    <mergeCell ref="Q12:Q13"/>
    <mergeCell ref="N12:N13"/>
    <mergeCell ref="P20:P21"/>
    <mergeCell ref="Q20:Q21"/>
    <mergeCell ref="M14:M15"/>
    <mergeCell ref="M18:M19"/>
    <mergeCell ref="N18:N19"/>
    <mergeCell ref="O18:O19"/>
    <mergeCell ref="P18:P19"/>
    <mergeCell ref="N16:N17"/>
    <mergeCell ref="O16:O17"/>
    <mergeCell ref="M20:M21"/>
    <mergeCell ref="N20:N21"/>
    <mergeCell ref="O20:O21"/>
    <mergeCell ref="N14:N15"/>
    <mergeCell ref="O14:O15"/>
    <mergeCell ref="P14:P15"/>
    <mergeCell ref="Q22:Q23"/>
    <mergeCell ref="P16:P17"/>
    <mergeCell ref="Q16:Q17"/>
    <mergeCell ref="P22:P23"/>
    <mergeCell ref="Q18:Q19"/>
    <mergeCell ref="Q14:Q15"/>
    <mergeCell ref="N22:N23"/>
    <mergeCell ref="O22:O23"/>
    <mergeCell ref="A32:A33"/>
    <mergeCell ref="D20:D21"/>
    <mergeCell ref="A28:A29"/>
    <mergeCell ref="A24:A25"/>
    <mergeCell ref="A26:A27"/>
    <mergeCell ref="Q24:Q25"/>
    <mergeCell ref="Q26:Q27"/>
    <mergeCell ref="P26:P27"/>
    <mergeCell ref="M34:M35"/>
    <mergeCell ref="O34:O35"/>
    <mergeCell ref="O24:O25"/>
    <mergeCell ref="O26:O27"/>
    <mergeCell ref="P24:P25"/>
    <mergeCell ref="K22:K23"/>
    <mergeCell ref="J28:J29"/>
    <mergeCell ref="L24:L25"/>
    <mergeCell ref="L26:L27"/>
    <mergeCell ref="M24:M25"/>
    <mergeCell ref="M26:M27"/>
    <mergeCell ref="N24:N25"/>
    <mergeCell ref="N26:N27"/>
    <mergeCell ref="L22:L23"/>
    <mergeCell ref="M22:M23"/>
    <mergeCell ref="A12:A13"/>
    <mergeCell ref="A14:A15"/>
    <mergeCell ref="A16:A17"/>
    <mergeCell ref="A18:A19"/>
    <mergeCell ref="A20:A21"/>
    <mergeCell ref="A22:A23"/>
    <mergeCell ref="B20:B21"/>
    <mergeCell ref="F12:F13"/>
    <mergeCell ref="A30:A31"/>
    <mergeCell ref="F22:F23"/>
    <mergeCell ref="F24:F25"/>
    <mergeCell ref="F26:F27"/>
    <mergeCell ref="B28:B29"/>
    <mergeCell ref="B30:B31"/>
    <mergeCell ref="D28:D29"/>
    <mergeCell ref="F28:F29"/>
    <mergeCell ref="B16:B17"/>
    <mergeCell ref="D14:D15"/>
    <mergeCell ref="C14:C15"/>
    <mergeCell ref="B14:B15"/>
    <mergeCell ref="I32:I33"/>
    <mergeCell ref="I30:I31"/>
    <mergeCell ref="I28:I29"/>
    <mergeCell ref="I26:I27"/>
    <mergeCell ref="K20:K21"/>
    <mergeCell ref="F20:F21"/>
    <mergeCell ref="J24:J25"/>
    <mergeCell ref="J26:J27"/>
    <mergeCell ref="K18:K19"/>
    <mergeCell ref="I24:I25"/>
    <mergeCell ref="J30:J31"/>
    <mergeCell ref="J32:J33"/>
    <mergeCell ref="G22:G23"/>
    <mergeCell ref="G24:G25"/>
    <mergeCell ref="G26:G27"/>
    <mergeCell ref="J20:J21"/>
    <mergeCell ref="J22:J23"/>
    <mergeCell ref="H18:H19"/>
    <mergeCell ref="G18:G19"/>
    <mergeCell ref="L14:L15"/>
    <mergeCell ref="K16:K17"/>
    <mergeCell ref="L16:L17"/>
    <mergeCell ref="M16:M17"/>
    <mergeCell ref="J8:J11"/>
    <mergeCell ref="J12:J13"/>
    <mergeCell ref="J14:J15"/>
    <mergeCell ref="J16:J17"/>
    <mergeCell ref="K12:K13"/>
    <mergeCell ref="L12:L13"/>
    <mergeCell ref="G28:G29"/>
    <mergeCell ref="H28:H29"/>
    <mergeCell ref="D30:D31"/>
    <mergeCell ref="F30:F31"/>
    <mergeCell ref="G30:G31"/>
    <mergeCell ref="H30:H31"/>
    <mergeCell ref="I20:I21"/>
    <mergeCell ref="I18:I19"/>
    <mergeCell ref="K14:K15"/>
    <mergeCell ref="J18:J19"/>
    <mergeCell ref="K24:K25"/>
    <mergeCell ref="K26:K27"/>
    <mergeCell ref="F18:F19"/>
    <mergeCell ref="G20:G21"/>
    <mergeCell ref="H20:H21"/>
    <mergeCell ref="H14:H15"/>
    <mergeCell ref="H16:H17"/>
    <mergeCell ref="G16:G17"/>
    <mergeCell ref="I12:I13"/>
    <mergeCell ref="D12:D13"/>
    <mergeCell ref="C12:C13"/>
    <mergeCell ref="B12:B13"/>
    <mergeCell ref="I14:I15"/>
    <mergeCell ref="F14:F15"/>
    <mergeCell ref="I16:I17"/>
    <mergeCell ref="F16:F17"/>
    <mergeCell ref="D16:D17"/>
    <mergeCell ref="C16:C17"/>
    <mergeCell ref="H12:H13"/>
  </mergeCells>
  <pageMargins left="0.7" right="0.7" top="0.75" bottom="0.75" header="0.3" footer="0.3"/>
  <pageSetup scale="51" fitToHeight="2" orientation="portrait" r:id="rId1"/>
  <ignoredErrors>
    <ignoredError sqref="O26"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M51"/>
  <sheetViews>
    <sheetView showGridLines="0" view="pageBreakPreview" zoomScaleNormal="100" zoomScaleSheetLayoutView="100" workbookViewId="0">
      <selection activeCell="L42" sqref="L42:L43"/>
    </sheetView>
  </sheetViews>
  <sheetFormatPr baseColWidth="10" defaultRowHeight="14.25" x14ac:dyDescent="0.45"/>
  <cols>
    <col min="1" max="1" width="4" customWidth="1"/>
    <col min="2" max="2" width="24.73046875" customWidth="1"/>
    <col min="3" max="3" width="2" customWidth="1"/>
    <col min="4" max="4" width="19" customWidth="1"/>
    <col min="5" max="5" width="1.3984375" customWidth="1"/>
    <col min="6" max="6" width="20.73046875" customWidth="1"/>
    <col min="7" max="7" width="3.1328125" customWidth="1"/>
    <col min="8" max="8" width="22.1328125" customWidth="1"/>
    <col min="9" max="9" width="3" customWidth="1"/>
    <col min="10" max="10" width="16.86328125" customWidth="1"/>
    <col min="11" max="11" width="1.73046875" customWidth="1"/>
    <col min="12" max="12" width="20.86328125" customWidth="1"/>
  </cols>
  <sheetData>
    <row r="8" spans="1:13" ht="45" x14ac:dyDescent="0.45">
      <c r="A8" s="1"/>
      <c r="B8" s="2" t="s">
        <v>0</v>
      </c>
      <c r="C8" s="2"/>
      <c r="D8" s="2" t="s">
        <v>65</v>
      </c>
      <c r="E8" s="2"/>
      <c r="F8" s="2" t="s">
        <v>17</v>
      </c>
      <c r="G8" s="118"/>
      <c r="H8" s="2" t="s">
        <v>0</v>
      </c>
      <c r="I8" s="2"/>
      <c r="J8" s="2" t="s">
        <v>65</v>
      </c>
      <c r="K8" s="2"/>
      <c r="L8" s="2" t="s">
        <v>18</v>
      </c>
      <c r="M8" s="4"/>
    </row>
    <row r="9" spans="1:13" x14ac:dyDescent="0.45">
      <c r="A9" s="1"/>
      <c r="B9" s="3"/>
      <c r="C9" s="3"/>
      <c r="D9" s="3"/>
      <c r="E9" s="3"/>
      <c r="F9" s="3"/>
      <c r="G9" s="118"/>
      <c r="H9" s="3"/>
      <c r="I9" s="3"/>
      <c r="J9" s="3"/>
      <c r="K9" s="3"/>
      <c r="L9" s="3"/>
      <c r="M9" s="5"/>
    </row>
    <row r="10" spans="1:13" ht="17.649999999999999" x14ac:dyDescent="0.45">
      <c r="A10" s="6"/>
      <c r="B10" s="6"/>
      <c r="C10" s="6"/>
      <c r="D10" s="7" t="s">
        <v>3</v>
      </c>
      <c r="E10" s="6"/>
      <c r="F10" s="6"/>
      <c r="G10" s="118"/>
      <c r="H10" s="6"/>
      <c r="I10" s="6"/>
      <c r="J10" s="7" t="s">
        <v>4</v>
      </c>
      <c r="K10" s="6"/>
      <c r="L10" s="6"/>
      <c r="M10" s="8"/>
    </row>
    <row r="11" spans="1:13" x14ac:dyDescent="0.45">
      <c r="A11" s="6"/>
      <c r="B11" s="9"/>
      <c r="C11" s="9"/>
      <c r="D11" s="9"/>
      <c r="E11" s="9"/>
      <c r="F11" s="21"/>
      <c r="G11" s="119"/>
      <c r="H11" s="9"/>
      <c r="I11" s="9"/>
      <c r="J11" s="9"/>
      <c r="K11" s="9"/>
      <c r="L11" s="9"/>
      <c r="M11" s="8"/>
    </row>
    <row r="12" spans="1:13" ht="15.75" customHeight="1" x14ac:dyDescent="0.45">
      <c r="A12" s="130">
        <v>1</v>
      </c>
      <c r="B12" s="116" t="s">
        <v>5</v>
      </c>
      <c r="C12" s="107"/>
      <c r="D12" s="115">
        <v>5115348231</v>
      </c>
      <c r="E12" s="134"/>
      <c r="F12" s="110">
        <v>5076097183.3599997</v>
      </c>
      <c r="G12" s="121">
        <v>11</v>
      </c>
      <c r="H12" s="116" t="s">
        <v>8</v>
      </c>
      <c r="I12" s="113"/>
      <c r="J12" s="115">
        <v>1000000000</v>
      </c>
      <c r="K12" s="113"/>
      <c r="L12" s="115">
        <v>785065558.42999995</v>
      </c>
    </row>
    <row r="13" spans="1:13" ht="15.75" customHeight="1" x14ac:dyDescent="0.45">
      <c r="A13" s="130"/>
      <c r="B13" s="116"/>
      <c r="C13" s="108"/>
      <c r="D13" s="115"/>
      <c r="E13" s="135"/>
      <c r="F13" s="110"/>
      <c r="G13" s="121"/>
      <c r="H13" s="116"/>
      <c r="I13" s="113"/>
      <c r="J13" s="115"/>
      <c r="K13" s="113"/>
      <c r="L13" s="115"/>
    </row>
    <row r="14" spans="1:13" ht="15.75" customHeight="1" x14ac:dyDescent="0.45">
      <c r="A14" s="130">
        <f>A12+1</f>
        <v>2</v>
      </c>
      <c r="B14" s="116" t="s">
        <v>6</v>
      </c>
      <c r="C14" s="113"/>
      <c r="D14" s="115">
        <v>3000000000</v>
      </c>
      <c r="E14" s="113"/>
      <c r="F14" s="177">
        <v>2981281258.6199999</v>
      </c>
      <c r="G14" s="121">
        <f>G12+1</f>
        <v>12</v>
      </c>
      <c r="H14" s="116" t="s">
        <v>58</v>
      </c>
      <c r="I14" s="113"/>
      <c r="J14" s="115">
        <v>1000000000</v>
      </c>
      <c r="K14" s="113"/>
      <c r="L14" s="115">
        <v>995600150</v>
      </c>
    </row>
    <row r="15" spans="1:13" ht="15.75" customHeight="1" x14ac:dyDescent="0.45">
      <c r="A15" s="130"/>
      <c r="B15" s="116"/>
      <c r="C15" s="113"/>
      <c r="D15" s="115"/>
      <c r="E15" s="113"/>
      <c r="F15" s="177"/>
      <c r="G15" s="121"/>
      <c r="H15" s="116"/>
      <c r="I15" s="113"/>
      <c r="J15" s="115"/>
      <c r="K15" s="113"/>
      <c r="L15" s="115"/>
    </row>
    <row r="16" spans="1:13" ht="15.75" customHeight="1" x14ac:dyDescent="0.45">
      <c r="A16" s="130">
        <f t="shared" ref="A16" si="0">A14+1</f>
        <v>3</v>
      </c>
      <c r="B16" s="112" t="s">
        <v>49</v>
      </c>
      <c r="C16" s="113"/>
      <c r="D16" s="115">
        <v>2000000000</v>
      </c>
      <c r="E16" s="113"/>
      <c r="F16" s="177">
        <v>1988688000</v>
      </c>
      <c r="G16" s="121">
        <f>G14+1</f>
        <v>13</v>
      </c>
      <c r="H16" s="116" t="s">
        <v>58</v>
      </c>
      <c r="I16" s="113"/>
      <c r="J16" s="117">
        <v>300000000</v>
      </c>
      <c r="K16" s="113"/>
      <c r="L16" s="117">
        <v>300000000</v>
      </c>
    </row>
    <row r="17" spans="1:12" ht="15.75" customHeight="1" x14ac:dyDescent="0.45">
      <c r="A17" s="130"/>
      <c r="B17" s="112"/>
      <c r="C17" s="113"/>
      <c r="D17" s="115"/>
      <c r="E17" s="113"/>
      <c r="F17" s="177"/>
      <c r="G17" s="121"/>
      <c r="H17" s="116"/>
      <c r="I17" s="113"/>
      <c r="J17" s="117"/>
      <c r="K17" s="113"/>
      <c r="L17" s="117"/>
    </row>
    <row r="18" spans="1:12" ht="15.75" customHeight="1" x14ac:dyDescent="0.45">
      <c r="A18" s="130">
        <f t="shared" ref="A18" si="1">A16+1</f>
        <v>4</v>
      </c>
      <c r="B18" s="112" t="s">
        <v>49</v>
      </c>
      <c r="C18" s="113"/>
      <c r="D18" s="115">
        <v>1000000000</v>
      </c>
      <c r="E18" s="113"/>
      <c r="F18" s="177">
        <v>994344000</v>
      </c>
      <c r="G18" s="121">
        <f>G16+1</f>
        <v>14</v>
      </c>
      <c r="H18" s="116" t="s">
        <v>58</v>
      </c>
      <c r="I18" s="113"/>
      <c r="J18" s="123">
        <v>299888355</v>
      </c>
      <c r="K18" s="113"/>
      <c r="L18" s="123">
        <v>299888355</v>
      </c>
    </row>
    <row r="19" spans="1:12" ht="15.75" customHeight="1" x14ac:dyDescent="0.45">
      <c r="A19" s="130"/>
      <c r="B19" s="112"/>
      <c r="C19" s="113"/>
      <c r="D19" s="115"/>
      <c r="E19" s="113"/>
      <c r="F19" s="177"/>
      <c r="G19" s="121"/>
      <c r="H19" s="116"/>
      <c r="I19" s="113"/>
      <c r="J19" s="123"/>
      <c r="K19" s="113"/>
      <c r="L19" s="123"/>
    </row>
    <row r="20" spans="1:12" ht="15.75" customHeight="1" x14ac:dyDescent="0.45">
      <c r="A20" s="130">
        <f t="shared" ref="A20" si="2">A18+1</f>
        <v>5</v>
      </c>
      <c r="B20" s="116" t="s">
        <v>5</v>
      </c>
      <c r="C20" s="113"/>
      <c r="D20" s="115">
        <v>2300000000</v>
      </c>
      <c r="E20" s="113"/>
      <c r="F20" s="177">
        <v>1143874890</v>
      </c>
      <c r="G20" s="121">
        <f>G18+1</f>
        <v>15</v>
      </c>
      <c r="H20" s="116" t="s">
        <v>58</v>
      </c>
      <c r="I20" s="113"/>
      <c r="J20" s="115">
        <v>223786059</v>
      </c>
      <c r="K20" s="113"/>
      <c r="L20" s="115">
        <v>211994864</v>
      </c>
    </row>
    <row r="21" spans="1:12" ht="15.75" customHeight="1" x14ac:dyDescent="0.45">
      <c r="A21" s="130"/>
      <c r="B21" s="116"/>
      <c r="C21" s="113"/>
      <c r="D21" s="115"/>
      <c r="E21" s="113"/>
      <c r="F21" s="177"/>
      <c r="G21" s="121"/>
      <c r="H21" s="116"/>
      <c r="I21" s="113"/>
      <c r="J21" s="115"/>
      <c r="K21" s="113"/>
      <c r="L21" s="115"/>
    </row>
    <row r="22" spans="1:12" ht="15.75" customHeight="1" x14ac:dyDescent="0.45">
      <c r="A22" s="130">
        <f t="shared" ref="A22" si="3">A20+1</f>
        <v>6</v>
      </c>
      <c r="B22" s="112" t="s">
        <v>96</v>
      </c>
      <c r="C22" s="113"/>
      <c r="D22" s="115">
        <v>1000000000</v>
      </c>
      <c r="E22" s="113"/>
      <c r="F22" s="177">
        <v>987754696.70000005</v>
      </c>
      <c r="G22" s="121">
        <f>G20+1</f>
        <v>16</v>
      </c>
      <c r="H22" s="116" t="s">
        <v>58</v>
      </c>
      <c r="I22" s="113"/>
      <c r="J22" s="115">
        <v>500379494</v>
      </c>
      <c r="K22" s="113"/>
      <c r="L22" s="115">
        <v>500379494</v>
      </c>
    </row>
    <row r="23" spans="1:12" ht="15.75" customHeight="1" x14ac:dyDescent="0.45">
      <c r="A23" s="130"/>
      <c r="B23" s="112"/>
      <c r="C23" s="113"/>
      <c r="D23" s="115"/>
      <c r="E23" s="113"/>
      <c r="F23" s="177"/>
      <c r="G23" s="121"/>
      <c r="H23" s="116"/>
      <c r="I23" s="113"/>
      <c r="J23" s="115"/>
      <c r="K23" s="113"/>
      <c r="L23" s="115"/>
    </row>
    <row r="24" spans="1:12" ht="15.75" customHeight="1" x14ac:dyDescent="0.45">
      <c r="A24" s="130">
        <f t="shared" ref="A24" si="4">A22+1</f>
        <v>7</v>
      </c>
      <c r="B24" s="116" t="s">
        <v>93</v>
      </c>
      <c r="C24" s="76"/>
      <c r="D24" s="115">
        <v>882581089.62</v>
      </c>
      <c r="E24" s="76"/>
      <c r="F24" s="177">
        <v>806078303.44000006</v>
      </c>
      <c r="G24" s="121">
        <f>G22+1</f>
        <v>17</v>
      </c>
      <c r="H24" s="116" t="s">
        <v>58</v>
      </c>
      <c r="I24" s="113"/>
      <c r="J24" s="115">
        <v>86788886</v>
      </c>
      <c r="K24" s="113"/>
      <c r="L24" s="115">
        <v>86788886</v>
      </c>
    </row>
    <row r="25" spans="1:12" ht="15.75" customHeight="1" x14ac:dyDescent="0.45">
      <c r="A25" s="130"/>
      <c r="B25" s="116"/>
      <c r="C25" s="76"/>
      <c r="D25" s="115"/>
      <c r="E25" s="76"/>
      <c r="F25" s="177"/>
      <c r="G25" s="121"/>
      <c r="H25" s="116"/>
      <c r="I25" s="113"/>
      <c r="J25" s="115"/>
      <c r="K25" s="113"/>
      <c r="L25" s="115"/>
    </row>
    <row r="26" spans="1:12" ht="15.75" customHeight="1" x14ac:dyDescent="0.45">
      <c r="A26" s="130">
        <f t="shared" ref="A26" si="5">A24+1</f>
        <v>8</v>
      </c>
      <c r="B26" s="112" t="s">
        <v>97</v>
      </c>
      <c r="C26" s="76"/>
      <c r="D26" s="115">
        <v>600000000</v>
      </c>
      <c r="E26" s="76"/>
      <c r="F26" s="177">
        <v>490909090.89999998</v>
      </c>
      <c r="G26" s="121">
        <f>G24+1</f>
        <v>18</v>
      </c>
      <c r="H26" s="116" t="s">
        <v>58</v>
      </c>
      <c r="I26" s="113"/>
      <c r="J26" s="115">
        <v>56998668</v>
      </c>
      <c r="K26" s="113"/>
      <c r="L26" s="115">
        <v>56000000</v>
      </c>
    </row>
    <row r="27" spans="1:12" ht="15.75" customHeight="1" x14ac:dyDescent="0.45">
      <c r="A27" s="130"/>
      <c r="B27" s="112"/>
      <c r="C27" s="76"/>
      <c r="D27" s="115"/>
      <c r="E27" s="76"/>
      <c r="F27" s="177"/>
      <c r="G27" s="121"/>
      <c r="H27" s="116"/>
      <c r="I27" s="113"/>
      <c r="J27" s="115"/>
      <c r="K27" s="113"/>
      <c r="L27" s="115"/>
    </row>
    <row r="28" spans="1:12" ht="15" customHeight="1" x14ac:dyDescent="0.45">
      <c r="A28" s="130">
        <v>9</v>
      </c>
      <c r="B28" s="112" t="s">
        <v>94</v>
      </c>
      <c r="C28" s="76"/>
      <c r="D28" s="115">
        <v>800000000</v>
      </c>
      <c r="E28" s="76"/>
      <c r="F28" s="115">
        <v>800000000</v>
      </c>
      <c r="G28" s="121">
        <f>G26+1</f>
        <v>19</v>
      </c>
      <c r="H28" s="116" t="s">
        <v>8</v>
      </c>
      <c r="I28" s="116"/>
      <c r="J28" s="115">
        <v>2500000000</v>
      </c>
      <c r="K28" s="116"/>
      <c r="L28" s="115">
        <v>2481563984.5799999</v>
      </c>
    </row>
    <row r="29" spans="1:12" ht="15" customHeight="1" x14ac:dyDescent="0.45">
      <c r="A29" s="130"/>
      <c r="B29" s="112"/>
      <c r="C29" s="76"/>
      <c r="D29" s="115"/>
      <c r="E29" s="76"/>
      <c r="F29" s="115"/>
      <c r="G29" s="121"/>
      <c r="H29" s="116"/>
      <c r="I29" s="116"/>
      <c r="J29" s="115"/>
      <c r="K29" s="116"/>
      <c r="L29" s="115"/>
    </row>
    <row r="30" spans="1:12" ht="15.75" customHeight="1" x14ac:dyDescent="0.45">
      <c r="A30" s="130">
        <v>10</v>
      </c>
      <c r="B30" s="112" t="s">
        <v>95</v>
      </c>
      <c r="C30" s="76"/>
      <c r="D30" s="115">
        <v>200000000</v>
      </c>
      <c r="E30" s="76"/>
      <c r="F30" s="115">
        <v>200000000</v>
      </c>
      <c r="G30" s="121">
        <f>G28+1</f>
        <v>20</v>
      </c>
      <c r="H30" s="116" t="s">
        <v>8</v>
      </c>
      <c r="I30" s="77"/>
      <c r="J30" s="115">
        <v>569432472.52999997</v>
      </c>
      <c r="K30" s="77"/>
      <c r="L30" s="115">
        <v>564107161.51999998</v>
      </c>
    </row>
    <row r="31" spans="1:12" ht="15.75" customHeight="1" x14ac:dyDescent="0.45">
      <c r="A31" s="130"/>
      <c r="B31" s="112"/>
      <c r="C31" s="76"/>
      <c r="D31" s="115"/>
      <c r="E31" s="76"/>
      <c r="F31" s="115"/>
      <c r="G31" s="121"/>
      <c r="H31" s="116"/>
      <c r="I31" s="77"/>
      <c r="J31" s="115"/>
      <c r="K31" s="77"/>
      <c r="L31" s="115"/>
    </row>
    <row r="32" spans="1:12" ht="15" customHeight="1" x14ac:dyDescent="0.45">
      <c r="A32" s="130"/>
      <c r="B32" s="116"/>
      <c r="C32" s="76"/>
      <c r="D32" s="115"/>
      <c r="E32" s="76"/>
      <c r="F32" s="131"/>
      <c r="G32" s="121">
        <f>G30+1</f>
        <v>21</v>
      </c>
      <c r="H32" s="116" t="s">
        <v>8</v>
      </c>
      <c r="I32" s="77"/>
      <c r="J32" s="115">
        <v>2250000000</v>
      </c>
      <c r="K32" s="77"/>
      <c r="L32" s="115">
        <v>718887273.88999999</v>
      </c>
    </row>
    <row r="33" spans="1:13" ht="15" customHeight="1" x14ac:dyDescent="0.45">
      <c r="A33" s="130"/>
      <c r="B33" s="116"/>
      <c r="C33" s="76"/>
      <c r="D33" s="115"/>
      <c r="E33" s="76"/>
      <c r="F33" s="131"/>
      <c r="G33" s="121"/>
      <c r="H33" s="116"/>
      <c r="I33" s="77"/>
      <c r="J33" s="115"/>
      <c r="K33" s="77"/>
      <c r="L33" s="115"/>
    </row>
    <row r="34" spans="1:13" ht="15" customHeight="1" x14ac:dyDescent="0.45">
      <c r="A34" s="130"/>
      <c r="B34" s="116"/>
      <c r="C34" s="76"/>
      <c r="D34" s="115"/>
      <c r="E34" s="76"/>
      <c r="F34" s="131"/>
      <c r="G34" s="121">
        <f>G32+1</f>
        <v>22</v>
      </c>
      <c r="H34" s="116" t="s">
        <v>8</v>
      </c>
      <c r="I34" s="77"/>
      <c r="J34" s="115">
        <v>700000000</v>
      </c>
      <c r="K34" s="77"/>
      <c r="L34" s="115">
        <v>579388584.60000002</v>
      </c>
    </row>
    <row r="35" spans="1:13" ht="15" customHeight="1" x14ac:dyDescent="0.45">
      <c r="A35" s="130"/>
      <c r="B35" s="116"/>
      <c r="C35" s="76"/>
      <c r="D35" s="115"/>
      <c r="E35" s="76"/>
      <c r="F35" s="131"/>
      <c r="G35" s="121"/>
      <c r="H35" s="116"/>
      <c r="I35" s="77"/>
      <c r="J35" s="115"/>
      <c r="K35" s="77"/>
      <c r="L35" s="115"/>
    </row>
    <row r="36" spans="1:13" ht="15" customHeight="1" x14ac:dyDescent="0.45">
      <c r="A36" s="130"/>
      <c r="B36" s="116"/>
      <c r="C36" s="76"/>
      <c r="D36" s="115"/>
      <c r="E36" s="76"/>
      <c r="F36" s="131"/>
      <c r="G36" s="121"/>
    </row>
    <row r="37" spans="1:13" ht="15" customHeight="1" x14ac:dyDescent="0.45">
      <c r="A37" s="130"/>
      <c r="B37" s="116"/>
      <c r="C37" s="76"/>
      <c r="D37" s="115"/>
      <c r="E37" s="76"/>
      <c r="F37" s="131"/>
      <c r="G37" s="121"/>
    </row>
    <row r="38" spans="1:13" ht="15" customHeight="1" x14ac:dyDescent="0.45">
      <c r="A38" s="130"/>
      <c r="B38" s="116"/>
      <c r="C38" s="76"/>
      <c r="D38" s="115"/>
      <c r="E38" s="76"/>
      <c r="F38" s="131"/>
      <c r="G38" s="121"/>
      <c r="M38" s="22"/>
    </row>
    <row r="39" spans="1:13" ht="15" customHeight="1" x14ac:dyDescent="0.45">
      <c r="A39" s="130"/>
      <c r="B39" s="116"/>
      <c r="C39" s="76"/>
      <c r="D39" s="115"/>
      <c r="E39" s="76"/>
      <c r="F39" s="131"/>
      <c r="G39" s="121"/>
    </row>
    <row r="40" spans="1:13" ht="15" customHeight="1" x14ac:dyDescent="0.45">
      <c r="A40" s="130"/>
      <c r="B40" s="116"/>
      <c r="C40" s="76"/>
      <c r="D40" s="115"/>
      <c r="E40" s="76"/>
      <c r="F40" s="131"/>
      <c r="G40" s="121"/>
    </row>
    <row r="41" spans="1:13" ht="15" customHeight="1" x14ac:dyDescent="0.45">
      <c r="A41" s="130"/>
      <c r="B41" s="116"/>
      <c r="C41" s="76"/>
      <c r="D41" s="115"/>
      <c r="E41" s="76"/>
      <c r="F41" s="131"/>
      <c r="G41" s="121"/>
    </row>
    <row r="42" spans="1:13" ht="15" customHeight="1" x14ac:dyDescent="0.45">
      <c r="A42" s="44"/>
      <c r="B42" s="137" t="s">
        <v>19</v>
      </c>
      <c r="C42" s="137"/>
      <c r="D42" s="137"/>
      <c r="E42" s="127">
        <f>SUM(F12:F41)</f>
        <v>15469027423.02</v>
      </c>
      <c r="F42" s="127"/>
      <c r="G42" s="76"/>
      <c r="H42" s="125" t="s">
        <v>20</v>
      </c>
      <c r="I42" s="125"/>
      <c r="J42" s="125"/>
      <c r="K42" s="98">
        <f>SUM(L12:L35)-L14-L16-L18-L20-L22-L24-L26</f>
        <v>5129012563.0200014</v>
      </c>
      <c r="L42" s="127">
        <f>L12+L28+L30+L32+L34</f>
        <v>5129012563.0200005</v>
      </c>
    </row>
    <row r="43" spans="1:13" ht="15" customHeight="1" x14ac:dyDescent="0.45">
      <c r="A43" s="44"/>
      <c r="B43" s="137"/>
      <c r="C43" s="137"/>
      <c r="D43" s="137"/>
      <c r="E43" s="127"/>
      <c r="F43" s="127"/>
      <c r="G43" s="76"/>
      <c r="H43" s="125"/>
      <c r="I43" s="125"/>
      <c r="J43" s="125"/>
      <c r="K43" s="98"/>
      <c r="L43" s="127"/>
    </row>
    <row r="44" spans="1:13" ht="15" customHeight="1" x14ac:dyDescent="0.45">
      <c r="A44" s="10"/>
      <c r="B44" s="10"/>
      <c r="C44" s="10"/>
      <c r="D44" s="10"/>
      <c r="E44" s="10"/>
      <c r="F44" s="10"/>
      <c r="G44" s="10"/>
    </row>
    <row r="45" spans="1:13" ht="15" customHeight="1" x14ac:dyDescent="0.45">
      <c r="A45" s="126" t="s">
        <v>21</v>
      </c>
      <c r="B45" s="126"/>
      <c r="C45" s="126"/>
      <c r="D45" s="126"/>
      <c r="E45" s="126"/>
      <c r="F45" s="126"/>
      <c r="G45" s="126"/>
      <c r="H45" s="126"/>
      <c r="I45" s="126"/>
      <c r="J45" s="126"/>
      <c r="K45" s="97">
        <f>K42+E42</f>
        <v>20598039986.040001</v>
      </c>
      <c r="L45" s="128">
        <f>E42+L42</f>
        <v>20598039986.040001</v>
      </c>
    </row>
    <row r="46" spans="1:13" ht="15" customHeight="1" x14ac:dyDescent="0.45">
      <c r="A46" s="126"/>
      <c r="B46" s="126"/>
      <c r="C46" s="126"/>
      <c r="D46" s="126"/>
      <c r="E46" s="126"/>
      <c r="F46" s="126"/>
      <c r="G46" s="126"/>
      <c r="H46" s="126"/>
      <c r="I46" s="126"/>
      <c r="J46" s="126"/>
      <c r="K46" s="97"/>
      <c r="L46" s="128"/>
    </row>
    <row r="47" spans="1:13" x14ac:dyDescent="0.45">
      <c r="A47" s="163" t="s">
        <v>101</v>
      </c>
    </row>
    <row r="48" spans="1:13" x14ac:dyDescent="0.45">
      <c r="A48" s="163" t="s">
        <v>102</v>
      </c>
    </row>
    <row r="49" spans="1:1" x14ac:dyDescent="0.45">
      <c r="A49" s="163" t="s">
        <v>103</v>
      </c>
    </row>
    <row r="50" spans="1:1" x14ac:dyDescent="0.45">
      <c r="A50" s="163" t="s">
        <v>56</v>
      </c>
    </row>
    <row r="51" spans="1:1" x14ac:dyDescent="0.45">
      <c r="A51" s="163" t="s">
        <v>57</v>
      </c>
    </row>
  </sheetData>
  <customSheetViews>
    <customSheetView guid="{8EA58AF3-E87D-42A9-9890-AE18CCA466EF}" topLeftCell="C10">
      <selection activeCell="D24" sqref="D24"/>
    </customSheetView>
  </customSheetViews>
  <mergeCells count="148">
    <mergeCell ref="B12:B13"/>
    <mergeCell ref="D24:D25"/>
    <mergeCell ref="D26:D27"/>
    <mergeCell ref="D28:D29"/>
    <mergeCell ref="B22:B23"/>
    <mergeCell ref="B24:B25"/>
    <mergeCell ref="B26:B27"/>
    <mergeCell ref="B28:B29"/>
    <mergeCell ref="B42:D43"/>
    <mergeCell ref="D34:D35"/>
    <mergeCell ref="D36:D37"/>
    <mergeCell ref="D38:D39"/>
    <mergeCell ref="D40:D41"/>
    <mergeCell ref="D14:D15"/>
    <mergeCell ref="B14:B15"/>
    <mergeCell ref="B18:B19"/>
    <mergeCell ref="D18:D19"/>
    <mergeCell ref="D20:D21"/>
    <mergeCell ref="A18:A19"/>
    <mergeCell ref="C18:C19"/>
    <mergeCell ref="E18:E19"/>
    <mergeCell ref="A32:A33"/>
    <mergeCell ref="F18:F19"/>
    <mergeCell ref="F28:F29"/>
    <mergeCell ref="F30:F31"/>
    <mergeCell ref="F22:F23"/>
    <mergeCell ref="C22:C23"/>
    <mergeCell ref="F32:F33"/>
    <mergeCell ref="A20:A21"/>
    <mergeCell ref="A26:A27"/>
    <mergeCell ref="A24:A25"/>
    <mergeCell ref="A22:A23"/>
    <mergeCell ref="B20:B21"/>
    <mergeCell ref="C20:C21"/>
    <mergeCell ref="F20:F21"/>
    <mergeCell ref="E20:E21"/>
    <mergeCell ref="D30:D31"/>
    <mergeCell ref="F24:F25"/>
    <mergeCell ref="F26:F27"/>
    <mergeCell ref="K12:K13"/>
    <mergeCell ref="L12:L13"/>
    <mergeCell ref="J12:J13"/>
    <mergeCell ref="H12:H13"/>
    <mergeCell ref="I12:I13"/>
    <mergeCell ref="G16:G17"/>
    <mergeCell ref="A16:A17"/>
    <mergeCell ref="G8:G11"/>
    <mergeCell ref="A12:A13"/>
    <mergeCell ref="G14:G15"/>
    <mergeCell ref="C12:C13"/>
    <mergeCell ref="D12:D13"/>
    <mergeCell ref="E12:E13"/>
    <mergeCell ref="C14:C15"/>
    <mergeCell ref="E14:E15"/>
    <mergeCell ref="F14:F15"/>
    <mergeCell ref="F16:F17"/>
    <mergeCell ref="A14:A15"/>
    <mergeCell ref="G12:G13"/>
    <mergeCell ref="F12:F13"/>
    <mergeCell ref="E16:E17"/>
    <mergeCell ref="C16:C17"/>
    <mergeCell ref="D16:D17"/>
    <mergeCell ref="B16:B17"/>
    <mergeCell ref="L16:L17"/>
    <mergeCell ref="K14:K15"/>
    <mergeCell ref="K18:K19"/>
    <mergeCell ref="L14:L15"/>
    <mergeCell ref="G26:G27"/>
    <mergeCell ref="H16:H17"/>
    <mergeCell ref="I16:I17"/>
    <mergeCell ref="G28:G29"/>
    <mergeCell ref="J16:J17"/>
    <mergeCell ref="K16:K17"/>
    <mergeCell ref="G22:G23"/>
    <mergeCell ref="G24:G25"/>
    <mergeCell ref="G20:G21"/>
    <mergeCell ref="I14:I15"/>
    <mergeCell ref="J14:J15"/>
    <mergeCell ref="H14:H15"/>
    <mergeCell ref="I18:I19"/>
    <mergeCell ref="J18:J19"/>
    <mergeCell ref="H18:H19"/>
    <mergeCell ref="J20:J21"/>
    <mergeCell ref="H20:H21"/>
    <mergeCell ref="G18:G19"/>
    <mergeCell ref="H24:H25"/>
    <mergeCell ref="H26:H27"/>
    <mergeCell ref="L18:L19"/>
    <mergeCell ref="K20:K21"/>
    <mergeCell ref="L20:L21"/>
    <mergeCell ref="I20:I21"/>
    <mergeCell ref="I22:I23"/>
    <mergeCell ref="J22:J23"/>
    <mergeCell ref="K22:K23"/>
    <mergeCell ref="L32:L33"/>
    <mergeCell ref="J26:J27"/>
    <mergeCell ref="L30:L31"/>
    <mergeCell ref="K26:K27"/>
    <mergeCell ref="L26:L27"/>
    <mergeCell ref="J30:J31"/>
    <mergeCell ref="I24:I25"/>
    <mergeCell ref="I26:I27"/>
    <mergeCell ref="I28:I29"/>
    <mergeCell ref="L22:L23"/>
    <mergeCell ref="H22:H23"/>
    <mergeCell ref="A28:A29"/>
    <mergeCell ref="A40:A41"/>
    <mergeCell ref="G34:G35"/>
    <mergeCell ref="G36:G37"/>
    <mergeCell ref="G32:G33"/>
    <mergeCell ref="G30:G31"/>
    <mergeCell ref="G40:G41"/>
    <mergeCell ref="H28:H29"/>
    <mergeCell ref="J28:J29"/>
    <mergeCell ref="A34:A35"/>
    <mergeCell ref="J34:J35"/>
    <mergeCell ref="B32:B33"/>
    <mergeCell ref="B34:B35"/>
    <mergeCell ref="B36:B37"/>
    <mergeCell ref="B38:B39"/>
    <mergeCell ref="F34:F35"/>
    <mergeCell ref="H34:H35"/>
    <mergeCell ref="J32:J33"/>
    <mergeCell ref="K28:K29"/>
    <mergeCell ref="L28:L29"/>
    <mergeCell ref="D22:D23"/>
    <mergeCell ref="E22:E23"/>
    <mergeCell ref="H42:J43"/>
    <mergeCell ref="A45:J46"/>
    <mergeCell ref="L42:L43"/>
    <mergeCell ref="L45:L46"/>
    <mergeCell ref="K24:K25"/>
    <mergeCell ref="L24:L25"/>
    <mergeCell ref="J24:J25"/>
    <mergeCell ref="A30:A31"/>
    <mergeCell ref="L34:L35"/>
    <mergeCell ref="E42:F43"/>
    <mergeCell ref="H30:H31"/>
    <mergeCell ref="A38:A39"/>
    <mergeCell ref="A36:A37"/>
    <mergeCell ref="B40:B41"/>
    <mergeCell ref="B30:B31"/>
    <mergeCell ref="D32:D33"/>
    <mergeCell ref="H32:H33"/>
    <mergeCell ref="G38:G39"/>
    <mergeCell ref="F36:F37"/>
    <mergeCell ref="F38:F39"/>
    <mergeCell ref="F40:F41"/>
  </mergeCells>
  <pageMargins left="0.7" right="0.7" top="0.75" bottom="0.75" header="0.3" footer="0.3"/>
  <pageSetup scale="6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S51"/>
  <sheetViews>
    <sheetView showGridLines="0" view="pageBreakPreview" zoomScaleNormal="100" zoomScaleSheetLayoutView="100" workbookViewId="0">
      <selection activeCell="A47" sqref="A47:A51"/>
    </sheetView>
  </sheetViews>
  <sheetFormatPr baseColWidth="10" defaultRowHeight="14.25" x14ac:dyDescent="0.45"/>
  <cols>
    <col min="1" max="1" width="4" customWidth="1"/>
    <col min="2" max="2" width="21.3984375" customWidth="1"/>
    <col min="3" max="3" width="2" customWidth="1"/>
    <col min="4" max="4" width="17.59765625" customWidth="1"/>
    <col min="5" max="5" width="1.3984375" customWidth="1"/>
    <col min="6" max="6" width="24" customWidth="1"/>
    <col min="7" max="7" width="20.59765625" customWidth="1"/>
    <col min="8" max="8" width="29" customWidth="1"/>
    <col min="9" max="9" width="19.3984375" customWidth="1"/>
    <col min="10" max="10" width="3.1328125" customWidth="1"/>
    <col min="11" max="11" width="22.1328125" customWidth="1"/>
    <col min="12" max="12" width="16.86328125" customWidth="1"/>
    <col min="13" max="13" width="20.3984375" customWidth="1"/>
    <col min="14" max="14" width="27" customWidth="1"/>
    <col min="15" max="15" width="27.73046875" customWidth="1"/>
    <col min="16" max="16" width="19.59765625" customWidth="1"/>
    <col min="17" max="17" width="17.86328125" bestFit="1" customWidth="1"/>
    <col min="18" max="18" width="15.1328125" bestFit="1" customWidth="1"/>
  </cols>
  <sheetData>
    <row r="8" spans="1:19" ht="45" x14ac:dyDescent="0.45">
      <c r="A8" s="1"/>
      <c r="B8" s="2" t="s">
        <v>0</v>
      </c>
      <c r="C8" s="2"/>
      <c r="D8" s="2" t="s">
        <v>65</v>
      </c>
      <c r="E8" s="2"/>
      <c r="F8" s="2" t="s">
        <v>86</v>
      </c>
      <c r="G8" s="2" t="s">
        <v>84</v>
      </c>
      <c r="H8" s="2" t="s">
        <v>85</v>
      </c>
      <c r="I8" s="2" t="s">
        <v>22</v>
      </c>
      <c r="J8" s="118"/>
      <c r="K8" s="2" t="s">
        <v>0</v>
      </c>
      <c r="L8" s="2" t="s">
        <v>65</v>
      </c>
      <c r="M8" s="2" t="s">
        <v>86</v>
      </c>
      <c r="N8" s="2" t="s">
        <v>84</v>
      </c>
      <c r="O8" s="2" t="s">
        <v>85</v>
      </c>
      <c r="P8" s="2" t="s">
        <v>22</v>
      </c>
      <c r="Q8" s="13"/>
      <c r="R8" s="13"/>
      <c r="S8" s="13"/>
    </row>
    <row r="9" spans="1:19" x14ac:dyDescent="0.45">
      <c r="A9" s="1"/>
      <c r="B9" s="3"/>
      <c r="C9" s="3"/>
      <c r="D9" s="3"/>
      <c r="E9" s="3"/>
      <c r="F9" s="3"/>
      <c r="G9" s="3"/>
      <c r="H9" s="3"/>
      <c r="I9" s="3"/>
      <c r="J9" s="118"/>
      <c r="K9" s="3"/>
      <c r="L9" s="3"/>
      <c r="M9" s="3"/>
      <c r="N9" s="3"/>
      <c r="O9" s="3"/>
      <c r="P9" s="3"/>
      <c r="Q9" s="14"/>
      <c r="R9" s="14"/>
      <c r="S9" s="14"/>
    </row>
    <row r="10" spans="1:19" ht="17.649999999999999" x14ac:dyDescent="0.5">
      <c r="A10" s="6"/>
      <c r="B10" s="6"/>
      <c r="C10" s="6"/>
      <c r="D10" s="11"/>
      <c r="E10" s="6"/>
      <c r="F10" s="12"/>
      <c r="G10" s="12" t="s">
        <v>3</v>
      </c>
      <c r="H10" s="6"/>
      <c r="I10" s="6"/>
      <c r="J10" s="118"/>
      <c r="K10" s="6"/>
      <c r="L10" s="11"/>
      <c r="M10" s="12"/>
      <c r="N10" s="11" t="s">
        <v>4</v>
      </c>
      <c r="O10" s="6"/>
      <c r="P10" s="6"/>
      <c r="Q10" s="15"/>
      <c r="R10" s="15"/>
      <c r="S10" s="16"/>
    </row>
    <row r="11" spans="1:19" x14ac:dyDescent="0.45">
      <c r="A11" s="6"/>
      <c r="B11" s="9"/>
      <c r="C11" s="9"/>
      <c r="D11" s="9"/>
      <c r="E11" s="9"/>
      <c r="F11" s="9"/>
      <c r="G11" s="9"/>
      <c r="H11" s="9"/>
      <c r="I11" s="9"/>
      <c r="J11" s="119"/>
      <c r="K11" s="9"/>
      <c r="L11" s="9"/>
      <c r="M11" s="9"/>
      <c r="N11" s="9"/>
      <c r="O11" s="9"/>
      <c r="P11" s="9"/>
      <c r="Q11" s="15"/>
      <c r="R11" s="15"/>
      <c r="S11" s="15"/>
    </row>
    <row r="12" spans="1:19" ht="15.75" customHeight="1" x14ac:dyDescent="0.45">
      <c r="A12" s="121">
        <v>1</v>
      </c>
      <c r="B12" s="112" t="s">
        <v>7</v>
      </c>
      <c r="C12" s="74"/>
      <c r="D12" s="109">
        <v>5115348231</v>
      </c>
      <c r="E12" s="74"/>
      <c r="F12" s="145">
        <v>5084964045.1899996</v>
      </c>
      <c r="G12" s="131">
        <v>0</v>
      </c>
      <c r="H12" s="129">
        <v>8866861.8300000001</v>
      </c>
      <c r="I12" s="164">
        <f>F12+G12-H12</f>
        <v>5076097183.3599997</v>
      </c>
      <c r="J12" s="121">
        <f>A30+1</f>
        <v>11</v>
      </c>
      <c r="K12" s="116" t="s">
        <v>87</v>
      </c>
      <c r="L12" s="164">
        <v>500000000</v>
      </c>
      <c r="M12" s="136">
        <v>172187726.53999999</v>
      </c>
      <c r="N12" s="139">
        <v>0</v>
      </c>
      <c r="O12" s="129">
        <v>2074688.8</v>
      </c>
      <c r="P12" s="129">
        <v>0</v>
      </c>
      <c r="Q12" s="129"/>
    </row>
    <row r="13" spans="1:19" ht="15.75" customHeight="1" x14ac:dyDescent="0.45">
      <c r="A13" s="121"/>
      <c r="B13" s="112"/>
      <c r="C13" s="74"/>
      <c r="D13" s="115"/>
      <c r="E13" s="74"/>
      <c r="F13" s="162"/>
      <c r="G13" s="131"/>
      <c r="H13" s="129"/>
      <c r="I13" s="129"/>
      <c r="J13" s="121"/>
      <c r="K13" s="116"/>
      <c r="L13" s="129"/>
      <c r="M13" s="136"/>
      <c r="N13" s="139"/>
      <c r="O13" s="129"/>
      <c r="P13" s="129"/>
      <c r="Q13" s="129"/>
      <c r="R13" s="25"/>
    </row>
    <row r="14" spans="1:19" ht="15.75" customHeight="1" x14ac:dyDescent="0.45">
      <c r="A14" s="121">
        <f>A12+1</f>
        <v>2</v>
      </c>
      <c r="B14" s="112" t="s">
        <v>71</v>
      </c>
      <c r="C14" s="74"/>
      <c r="D14" s="115">
        <v>3000000000</v>
      </c>
      <c r="E14" s="74"/>
      <c r="F14" s="129">
        <v>2986543168.5999999</v>
      </c>
      <c r="G14" s="131">
        <v>0</v>
      </c>
      <c r="H14" s="129">
        <v>5261909.9800000004</v>
      </c>
      <c r="I14" s="129">
        <f>F14+G14-H14</f>
        <v>2981281258.6199999</v>
      </c>
      <c r="J14" s="121">
        <f>J12+1</f>
        <v>12</v>
      </c>
      <c r="K14" s="116" t="s">
        <v>87</v>
      </c>
      <c r="L14" s="129">
        <v>1750000000</v>
      </c>
      <c r="M14" s="136">
        <v>711125019.02999997</v>
      </c>
      <c r="N14" s="139">
        <v>0</v>
      </c>
      <c r="O14" s="129">
        <v>8465774.0600000005</v>
      </c>
      <c r="P14" s="129">
        <v>0</v>
      </c>
      <c r="Q14" s="129"/>
      <c r="R14" s="23"/>
    </row>
    <row r="15" spans="1:19" ht="15.75" customHeight="1" x14ac:dyDescent="0.45">
      <c r="A15" s="121"/>
      <c r="B15" s="112"/>
      <c r="C15" s="74"/>
      <c r="D15" s="115"/>
      <c r="E15" s="74"/>
      <c r="F15" s="129"/>
      <c r="G15" s="131"/>
      <c r="H15" s="129"/>
      <c r="I15" s="129"/>
      <c r="J15" s="121"/>
      <c r="K15" s="116"/>
      <c r="L15" s="129"/>
      <c r="M15" s="136"/>
      <c r="N15" s="139"/>
      <c r="O15" s="129"/>
      <c r="P15" s="129"/>
      <c r="Q15" s="129"/>
      <c r="R15" s="24"/>
    </row>
    <row r="16" spans="1:19" ht="15.75" customHeight="1" x14ac:dyDescent="0.45">
      <c r="A16" s="121">
        <f t="shared" ref="A16" si="0">A14+1</f>
        <v>3</v>
      </c>
      <c r="B16" s="112" t="s">
        <v>72</v>
      </c>
      <c r="C16" s="74"/>
      <c r="D16" s="115">
        <v>2000000000</v>
      </c>
      <c r="E16" s="74"/>
      <c r="F16" s="129">
        <v>1992198000</v>
      </c>
      <c r="G16" s="131">
        <v>0</v>
      </c>
      <c r="H16" s="129">
        <v>3510000</v>
      </c>
      <c r="I16" s="129">
        <f>F16+G16-H16</f>
        <v>1988688000</v>
      </c>
      <c r="J16" s="121">
        <f t="shared" ref="J16" si="1">J14+1</f>
        <v>13</v>
      </c>
      <c r="K16" s="116" t="s">
        <v>87</v>
      </c>
      <c r="L16" s="129">
        <v>1920000000</v>
      </c>
      <c r="M16" s="136">
        <v>934200953.96000004</v>
      </c>
      <c r="N16" s="139">
        <v>0</v>
      </c>
      <c r="O16" s="129">
        <v>11148667.17</v>
      </c>
      <c r="P16" s="129">
        <v>0</v>
      </c>
      <c r="Q16" s="129"/>
      <c r="R16" s="24"/>
    </row>
    <row r="17" spans="1:18" ht="15.75" customHeight="1" x14ac:dyDescent="0.45">
      <c r="A17" s="121"/>
      <c r="B17" s="112"/>
      <c r="C17" s="74"/>
      <c r="D17" s="115"/>
      <c r="E17" s="74"/>
      <c r="F17" s="129"/>
      <c r="G17" s="131"/>
      <c r="H17" s="129"/>
      <c r="I17" s="129"/>
      <c r="J17" s="121"/>
      <c r="K17" s="116"/>
      <c r="L17" s="129"/>
      <c r="M17" s="136"/>
      <c r="N17" s="139"/>
      <c r="O17" s="129"/>
      <c r="P17" s="129"/>
      <c r="Q17" s="129"/>
      <c r="R17" s="24"/>
    </row>
    <row r="18" spans="1:18" ht="15.75" customHeight="1" x14ac:dyDescent="0.45">
      <c r="A18" s="121">
        <f t="shared" ref="A18" si="2">A16+1</f>
        <v>4</v>
      </c>
      <c r="B18" s="112" t="s">
        <v>72</v>
      </c>
      <c r="C18" s="74"/>
      <c r="D18" s="115">
        <v>1000000000</v>
      </c>
      <c r="E18" s="74"/>
      <c r="F18" s="129">
        <v>996099000</v>
      </c>
      <c r="G18" s="131">
        <v>0</v>
      </c>
      <c r="H18" s="129">
        <v>1755000</v>
      </c>
      <c r="I18" s="129">
        <f>F18+G18-H18</f>
        <v>994344000</v>
      </c>
      <c r="J18" s="121">
        <f t="shared" ref="J18" si="3">J16+1</f>
        <v>14</v>
      </c>
      <c r="K18" s="116" t="s">
        <v>8</v>
      </c>
      <c r="L18" s="129">
        <v>1000000000</v>
      </c>
      <c r="M18" s="136">
        <v>797526916.49000001</v>
      </c>
      <c r="N18" s="138">
        <v>0</v>
      </c>
      <c r="O18" s="129">
        <v>12461358.060000001</v>
      </c>
      <c r="P18" s="129">
        <f>'FORMATO 2 '!L12</f>
        <v>785065558.42999995</v>
      </c>
      <c r="Q18" s="129"/>
    </row>
    <row r="19" spans="1:18" ht="15.75" customHeight="1" x14ac:dyDescent="0.45">
      <c r="A19" s="121"/>
      <c r="B19" s="112"/>
      <c r="C19" s="74"/>
      <c r="D19" s="115"/>
      <c r="E19" s="74"/>
      <c r="F19" s="129"/>
      <c r="G19" s="131"/>
      <c r="H19" s="129"/>
      <c r="I19" s="129"/>
      <c r="J19" s="121"/>
      <c r="K19" s="116"/>
      <c r="L19" s="129"/>
      <c r="M19" s="136"/>
      <c r="N19" s="138"/>
      <c r="O19" s="129"/>
      <c r="P19" s="129"/>
      <c r="Q19" s="129"/>
      <c r="R19" s="24"/>
    </row>
    <row r="20" spans="1:18" ht="15.75" customHeight="1" x14ac:dyDescent="0.45">
      <c r="A20" s="121">
        <f t="shared" ref="A20" si="4">A18+1</f>
        <v>5</v>
      </c>
      <c r="B20" s="112" t="s">
        <v>7</v>
      </c>
      <c r="C20" s="113"/>
      <c r="D20" s="115">
        <v>2300000000</v>
      </c>
      <c r="E20" s="113"/>
      <c r="F20" s="131">
        <v>603172030</v>
      </c>
      <c r="G20" s="131">
        <v>542000000</v>
      </c>
      <c r="H20" s="129">
        <v>1297140</v>
      </c>
      <c r="I20" s="129">
        <f>F20+G20-H20</f>
        <v>1143874890</v>
      </c>
      <c r="J20" s="121">
        <f t="shared" ref="J20" si="5">J18+1</f>
        <v>15</v>
      </c>
      <c r="K20" s="116" t="s">
        <v>58</v>
      </c>
      <c r="L20" s="129">
        <v>1000000000</v>
      </c>
      <c r="M20" s="129">
        <v>995600150</v>
      </c>
      <c r="N20" s="138">
        <v>0</v>
      </c>
      <c r="O20" s="129">
        <v>0</v>
      </c>
      <c r="P20" s="129">
        <f>'FORMATO 2 '!L14</f>
        <v>995600150</v>
      </c>
      <c r="Q20" s="129"/>
    </row>
    <row r="21" spans="1:18" ht="15.75" customHeight="1" x14ac:dyDescent="0.45">
      <c r="A21" s="121"/>
      <c r="B21" s="112"/>
      <c r="C21" s="113"/>
      <c r="D21" s="115"/>
      <c r="E21" s="113"/>
      <c r="F21" s="131"/>
      <c r="G21" s="131"/>
      <c r="H21" s="129"/>
      <c r="I21" s="129"/>
      <c r="J21" s="121"/>
      <c r="K21" s="116"/>
      <c r="L21" s="129"/>
      <c r="M21" s="129"/>
      <c r="N21" s="138"/>
      <c r="O21" s="129"/>
      <c r="P21" s="129"/>
      <c r="Q21" s="129"/>
      <c r="R21" s="24"/>
    </row>
    <row r="22" spans="1:18" ht="15.75" customHeight="1" x14ac:dyDescent="0.45">
      <c r="A22" s="121">
        <f t="shared" ref="A22" si="6">A20+1</f>
        <v>6</v>
      </c>
      <c r="B22" s="112" t="s">
        <v>96</v>
      </c>
      <c r="C22" s="113"/>
      <c r="D22" s="115">
        <v>1000000000</v>
      </c>
      <c r="E22" s="113"/>
      <c r="F22" s="142">
        <v>0</v>
      </c>
      <c r="G22" s="143">
        <v>988851332.83000004</v>
      </c>
      <c r="H22" s="129">
        <v>1096636.1299999999</v>
      </c>
      <c r="I22" s="129">
        <f>F22+G22-H22</f>
        <v>987754696.70000005</v>
      </c>
      <c r="J22" s="121">
        <f t="shared" ref="J22" si="7">J20+1</f>
        <v>16</v>
      </c>
      <c r="K22" s="116" t="s">
        <v>58</v>
      </c>
      <c r="L22" s="129">
        <v>300000000</v>
      </c>
      <c r="M22" s="133">
        <v>300000000</v>
      </c>
      <c r="N22" s="138">
        <v>0</v>
      </c>
      <c r="O22" s="129">
        <v>0</v>
      </c>
      <c r="P22" s="129">
        <f>'FORMATO 2 '!L16</f>
        <v>300000000</v>
      </c>
      <c r="Q22" s="129"/>
    </row>
    <row r="23" spans="1:18" ht="15.75" customHeight="1" x14ac:dyDescent="0.45">
      <c r="A23" s="121"/>
      <c r="B23" s="112"/>
      <c r="C23" s="113"/>
      <c r="D23" s="115"/>
      <c r="E23" s="113"/>
      <c r="F23" s="142"/>
      <c r="G23" s="144"/>
      <c r="H23" s="129"/>
      <c r="I23" s="129"/>
      <c r="J23" s="121"/>
      <c r="K23" s="116"/>
      <c r="L23" s="129"/>
      <c r="M23" s="133"/>
      <c r="N23" s="138"/>
      <c r="O23" s="129"/>
      <c r="P23" s="129"/>
      <c r="Q23" s="129"/>
    </row>
    <row r="24" spans="1:18" ht="15.75" customHeight="1" x14ac:dyDescent="0.45">
      <c r="A24" s="121">
        <f t="shared" ref="A24" si="8">A22+1</f>
        <v>7</v>
      </c>
      <c r="B24" s="112" t="s">
        <v>93</v>
      </c>
      <c r="C24" s="113"/>
      <c r="D24" s="115">
        <v>882581089.62</v>
      </c>
      <c r="E24" s="113"/>
      <c r="F24" s="142">
        <v>0</v>
      </c>
      <c r="G24" s="143">
        <v>806973236.75999999</v>
      </c>
      <c r="H24" s="129">
        <v>894933.32</v>
      </c>
      <c r="I24" s="129">
        <f>F24+G24-H24</f>
        <v>806078303.43999994</v>
      </c>
      <c r="J24" s="121">
        <f t="shared" ref="J24" si="9">J22+1</f>
        <v>17</v>
      </c>
      <c r="K24" s="116" t="s">
        <v>58</v>
      </c>
      <c r="L24" s="129">
        <v>299888355</v>
      </c>
      <c r="M24" s="132">
        <v>299888355</v>
      </c>
      <c r="N24" s="138">
        <v>0</v>
      </c>
      <c r="O24" s="129">
        <v>0</v>
      </c>
      <c r="P24" s="129">
        <f>'FORMATO 2 '!L18</f>
        <v>299888355</v>
      </c>
      <c r="Q24" s="129"/>
    </row>
    <row r="25" spans="1:18" ht="15.75" customHeight="1" x14ac:dyDescent="0.45">
      <c r="A25" s="121"/>
      <c r="B25" s="112"/>
      <c r="C25" s="113"/>
      <c r="D25" s="115"/>
      <c r="E25" s="113"/>
      <c r="F25" s="142"/>
      <c r="G25" s="144"/>
      <c r="H25" s="129"/>
      <c r="I25" s="129"/>
      <c r="J25" s="121"/>
      <c r="K25" s="116"/>
      <c r="L25" s="129"/>
      <c r="M25" s="132"/>
      <c r="N25" s="138"/>
      <c r="O25" s="129"/>
      <c r="P25" s="129"/>
      <c r="Q25" s="129"/>
    </row>
    <row r="26" spans="1:18" ht="15.75" customHeight="1" x14ac:dyDescent="0.45">
      <c r="A26" s="121">
        <f t="shared" ref="A26:A30" si="10">A24+1</f>
        <v>8</v>
      </c>
      <c r="B26" s="112" t="s">
        <v>98</v>
      </c>
      <c r="C26" s="113"/>
      <c r="D26" s="115">
        <v>600000000</v>
      </c>
      <c r="E26" s="113"/>
      <c r="F26" s="142">
        <v>0</v>
      </c>
      <c r="G26" s="143">
        <v>600000000</v>
      </c>
      <c r="H26" s="129">
        <v>109090909.09090909</v>
      </c>
      <c r="I26" s="129">
        <f>F26+G26-H26</f>
        <v>490909090.90909088</v>
      </c>
      <c r="J26" s="121">
        <f t="shared" ref="J26" si="11">J24+1</f>
        <v>18</v>
      </c>
      <c r="K26" s="116" t="s">
        <v>58</v>
      </c>
      <c r="L26" s="129">
        <v>223786059</v>
      </c>
      <c r="M26" s="129">
        <v>211994864</v>
      </c>
      <c r="N26" s="138">
        <v>0</v>
      </c>
      <c r="O26" s="129">
        <v>0</v>
      </c>
      <c r="P26" s="129">
        <f>'FORMATO 2 '!L20</f>
        <v>211994864</v>
      </c>
      <c r="Q26" s="129"/>
    </row>
    <row r="27" spans="1:18" ht="15.75" customHeight="1" x14ac:dyDescent="0.45">
      <c r="A27" s="121"/>
      <c r="B27" s="112"/>
      <c r="C27" s="113"/>
      <c r="D27" s="115"/>
      <c r="E27" s="113"/>
      <c r="F27" s="142"/>
      <c r="G27" s="144"/>
      <c r="H27" s="129"/>
      <c r="I27" s="129"/>
      <c r="J27" s="121"/>
      <c r="K27" s="116"/>
      <c r="L27" s="129"/>
      <c r="M27" s="129"/>
      <c r="N27" s="138"/>
      <c r="O27" s="129"/>
      <c r="P27" s="129"/>
      <c r="Q27" s="129"/>
    </row>
    <row r="28" spans="1:18" ht="15" customHeight="1" x14ac:dyDescent="0.45">
      <c r="A28" s="121">
        <f t="shared" si="10"/>
        <v>9</v>
      </c>
      <c r="B28" s="112" t="s">
        <v>99</v>
      </c>
      <c r="C28" s="113"/>
      <c r="D28" s="115">
        <v>800000000</v>
      </c>
      <c r="E28" s="113"/>
      <c r="F28" s="142">
        <v>0</v>
      </c>
      <c r="G28" s="115">
        <v>800000000</v>
      </c>
      <c r="H28" s="129">
        <v>0</v>
      </c>
      <c r="I28" s="129">
        <f>F28+G28-H28</f>
        <v>800000000</v>
      </c>
      <c r="J28" s="121">
        <f t="shared" ref="J28" si="12">J26+1</f>
        <v>19</v>
      </c>
      <c r="K28" s="116" t="s">
        <v>58</v>
      </c>
      <c r="L28" s="129">
        <v>500379494</v>
      </c>
      <c r="M28" s="129">
        <v>500379494</v>
      </c>
      <c r="N28" s="138">
        <v>0</v>
      </c>
      <c r="O28" s="129">
        <v>0</v>
      </c>
      <c r="P28" s="129">
        <f>'FORMATO 2 '!L22</f>
        <v>500379494</v>
      </c>
      <c r="Q28" s="129"/>
    </row>
    <row r="29" spans="1:18" ht="15" customHeight="1" x14ac:dyDescent="0.45">
      <c r="A29" s="121"/>
      <c r="B29" s="112"/>
      <c r="C29" s="113"/>
      <c r="D29" s="115"/>
      <c r="E29" s="113"/>
      <c r="F29" s="142"/>
      <c r="G29" s="115"/>
      <c r="H29" s="129"/>
      <c r="I29" s="129"/>
      <c r="J29" s="121"/>
      <c r="K29" s="116"/>
      <c r="L29" s="129"/>
      <c r="M29" s="129"/>
      <c r="N29" s="138"/>
      <c r="O29" s="129"/>
      <c r="P29" s="129"/>
      <c r="Q29" s="129"/>
    </row>
    <row r="30" spans="1:18" ht="15.75" customHeight="1" x14ac:dyDescent="0.45">
      <c r="A30" s="121">
        <f t="shared" si="10"/>
        <v>10</v>
      </c>
      <c r="B30" s="112" t="s">
        <v>100</v>
      </c>
      <c r="C30" s="113"/>
      <c r="D30" s="115">
        <v>200000000</v>
      </c>
      <c r="E30" s="113"/>
      <c r="F30" s="142">
        <v>0</v>
      </c>
      <c r="G30" s="115">
        <v>200000000</v>
      </c>
      <c r="H30" s="129">
        <v>0</v>
      </c>
      <c r="I30" s="129">
        <f>F30+G30-H30</f>
        <v>200000000</v>
      </c>
      <c r="J30" s="121">
        <f t="shared" ref="J30" si="13">J28+1</f>
        <v>20</v>
      </c>
      <c r="K30" s="116" t="s">
        <v>58</v>
      </c>
      <c r="L30" s="129">
        <v>86788886</v>
      </c>
      <c r="M30" s="129">
        <v>86788886</v>
      </c>
      <c r="N30" s="138">
        <v>0</v>
      </c>
      <c r="O30" s="129">
        <v>0</v>
      </c>
      <c r="P30" s="129">
        <f>'FORMATO 2 '!L24</f>
        <v>86788886</v>
      </c>
      <c r="Q30" s="129"/>
    </row>
    <row r="31" spans="1:18" ht="15.75" customHeight="1" x14ac:dyDescent="0.45">
      <c r="A31" s="121"/>
      <c r="B31" s="112"/>
      <c r="C31" s="113"/>
      <c r="D31" s="115"/>
      <c r="E31" s="113"/>
      <c r="F31" s="142"/>
      <c r="G31" s="115"/>
      <c r="H31" s="129"/>
      <c r="I31" s="129"/>
      <c r="J31" s="121"/>
      <c r="K31" s="116"/>
      <c r="L31" s="129"/>
      <c r="M31" s="129"/>
      <c r="N31" s="138"/>
      <c r="O31" s="129"/>
      <c r="P31" s="129"/>
      <c r="Q31" s="129"/>
    </row>
    <row r="32" spans="1:18" ht="15" customHeight="1" x14ac:dyDescent="0.45">
      <c r="A32" s="78"/>
      <c r="B32" s="76"/>
      <c r="C32" s="76"/>
      <c r="D32" s="76"/>
      <c r="E32" s="76"/>
      <c r="F32" s="79"/>
      <c r="G32" s="76"/>
      <c r="H32" s="76"/>
      <c r="I32" s="76"/>
      <c r="J32" s="121">
        <f t="shared" ref="J32:J40" si="14">J30+1</f>
        <v>21</v>
      </c>
      <c r="K32" s="116" t="s">
        <v>58</v>
      </c>
      <c r="L32" s="129">
        <v>56998668</v>
      </c>
      <c r="M32" s="129">
        <v>56000000</v>
      </c>
      <c r="N32" s="138">
        <v>0</v>
      </c>
      <c r="O32" s="129">
        <v>0</v>
      </c>
      <c r="P32" s="129">
        <f>'FORMATO 2 '!L26</f>
        <v>56000000</v>
      </c>
      <c r="Q32" s="129"/>
    </row>
    <row r="33" spans="1:18" ht="15" customHeight="1" x14ac:dyDescent="0.45">
      <c r="A33" s="78"/>
      <c r="B33" s="76"/>
      <c r="C33" s="76"/>
      <c r="D33" s="76"/>
      <c r="E33" s="76"/>
      <c r="F33" s="79"/>
      <c r="G33" s="76"/>
      <c r="H33" s="76"/>
      <c r="I33" s="76"/>
      <c r="J33" s="121"/>
      <c r="K33" s="116"/>
      <c r="L33" s="129"/>
      <c r="M33" s="129"/>
      <c r="N33" s="138"/>
      <c r="O33" s="129"/>
      <c r="P33" s="129"/>
      <c r="Q33" s="129"/>
    </row>
    <row r="34" spans="1:18" ht="15" customHeight="1" x14ac:dyDescent="0.45">
      <c r="A34" s="78"/>
      <c r="B34" s="76"/>
      <c r="C34" s="76"/>
      <c r="D34" s="76"/>
      <c r="E34" s="76"/>
      <c r="F34" s="79"/>
      <c r="G34" s="76"/>
      <c r="H34" s="76"/>
      <c r="I34" s="76"/>
      <c r="J34" s="121">
        <f t="shared" si="14"/>
        <v>22</v>
      </c>
      <c r="K34" s="116" t="s">
        <v>8</v>
      </c>
      <c r="L34" s="129">
        <v>2500000000</v>
      </c>
      <c r="M34" s="129">
        <v>2485991565</v>
      </c>
      <c r="N34" s="138">
        <v>0</v>
      </c>
      <c r="O34" s="129">
        <v>4427580.42</v>
      </c>
      <c r="P34" s="129">
        <f>'FORMATO 2 '!L28</f>
        <v>2481563984.5799999</v>
      </c>
      <c r="Q34" s="129"/>
    </row>
    <row r="35" spans="1:18" ht="15" customHeight="1" x14ac:dyDescent="0.45">
      <c r="A35" s="78"/>
      <c r="B35" s="76"/>
      <c r="C35" s="76"/>
      <c r="D35" s="76"/>
      <c r="E35" s="76"/>
      <c r="F35" s="76"/>
      <c r="G35" s="76"/>
      <c r="H35" s="76"/>
      <c r="I35" s="76"/>
      <c r="J35" s="121"/>
      <c r="K35" s="116"/>
      <c r="L35" s="129"/>
      <c r="M35" s="129"/>
      <c r="N35" s="138"/>
      <c r="O35" s="129"/>
      <c r="P35" s="129"/>
      <c r="Q35" s="129"/>
    </row>
    <row r="36" spans="1:18" ht="15" customHeight="1" x14ac:dyDescent="0.45">
      <c r="A36" s="78"/>
      <c r="B36" s="76"/>
      <c r="C36" s="76"/>
      <c r="D36" s="76"/>
      <c r="E36" s="76"/>
      <c r="F36" s="76"/>
      <c r="G36" s="76"/>
      <c r="H36" s="76"/>
      <c r="I36" s="76"/>
      <c r="J36" s="121">
        <f t="shared" si="14"/>
        <v>23</v>
      </c>
      <c r="K36" s="116" t="s">
        <v>8</v>
      </c>
      <c r="L36" s="129">
        <v>569432472.52999997</v>
      </c>
      <c r="M36" s="129">
        <v>565113635.59000003</v>
      </c>
      <c r="N36" s="138">
        <v>0</v>
      </c>
      <c r="O36" s="129">
        <v>1006474.07</v>
      </c>
      <c r="P36" s="129">
        <f>'FORMATO 2 '!L30</f>
        <v>564107161.51999998</v>
      </c>
      <c r="Q36" s="129"/>
    </row>
    <row r="37" spans="1:18" ht="15" customHeight="1" x14ac:dyDescent="0.45">
      <c r="A37" s="78"/>
      <c r="B37" s="76"/>
      <c r="C37" s="76"/>
      <c r="D37" s="76"/>
      <c r="E37" s="76"/>
      <c r="F37" s="76"/>
      <c r="G37" s="76"/>
      <c r="H37" s="76"/>
      <c r="I37" s="76"/>
      <c r="J37" s="121"/>
      <c r="K37" s="116"/>
      <c r="L37" s="129"/>
      <c r="M37" s="129"/>
      <c r="N37" s="138"/>
      <c r="O37" s="129"/>
      <c r="P37" s="129"/>
      <c r="Q37" s="129"/>
    </row>
    <row r="38" spans="1:18" ht="15" customHeight="1" x14ac:dyDescent="0.45">
      <c r="A38" s="78"/>
      <c r="B38" s="76"/>
      <c r="C38" s="76"/>
      <c r="D38" s="76"/>
      <c r="E38" s="76"/>
      <c r="F38" s="76"/>
      <c r="G38" s="76"/>
      <c r="H38" s="76"/>
      <c r="I38" s="76"/>
      <c r="J38" s="121">
        <f t="shared" si="14"/>
        <v>24</v>
      </c>
      <c r="K38" s="116" t="s">
        <v>8</v>
      </c>
      <c r="L38" s="129">
        <v>2250000000</v>
      </c>
      <c r="M38" s="129">
        <v>269635531.29000002</v>
      </c>
      <c r="N38" s="138">
        <v>450000000</v>
      </c>
      <c r="O38" s="129">
        <v>748257.4</v>
      </c>
      <c r="P38" s="129">
        <f>'FORMATO 2 '!L32</f>
        <v>718887273.88999999</v>
      </c>
      <c r="Q38" s="129"/>
    </row>
    <row r="39" spans="1:18" ht="15" customHeight="1" x14ac:dyDescent="0.45">
      <c r="A39" s="78"/>
      <c r="B39" s="76"/>
      <c r="C39" s="76"/>
      <c r="D39" s="76"/>
      <c r="E39" s="76"/>
      <c r="F39" s="76"/>
      <c r="G39" s="76"/>
      <c r="H39" s="76"/>
      <c r="I39" s="76"/>
      <c r="J39" s="121"/>
      <c r="K39" s="116"/>
      <c r="L39" s="129"/>
      <c r="M39" s="129"/>
      <c r="N39" s="138"/>
      <c r="O39" s="129"/>
      <c r="P39" s="129"/>
      <c r="Q39" s="129"/>
    </row>
    <row r="40" spans="1:18" ht="15" customHeight="1" x14ac:dyDescent="0.45">
      <c r="A40" s="78"/>
      <c r="B40" s="76"/>
      <c r="C40" s="76"/>
      <c r="D40" s="76"/>
      <c r="E40" s="76"/>
      <c r="F40" s="76"/>
      <c r="G40" s="76"/>
      <c r="H40" s="76"/>
      <c r="I40" s="76"/>
      <c r="J40" s="121">
        <f t="shared" si="14"/>
        <v>25</v>
      </c>
      <c r="K40" s="116" t="s">
        <v>8</v>
      </c>
      <c r="L40" s="129">
        <v>700000000</v>
      </c>
      <c r="M40" s="129">
        <v>429331121.08999997</v>
      </c>
      <c r="N40" s="138">
        <v>151000000</v>
      </c>
      <c r="O40" s="129">
        <v>942536.4</v>
      </c>
      <c r="P40" s="129">
        <f>'FORMATO 2 '!L34</f>
        <v>579388584.60000002</v>
      </c>
      <c r="Q40" s="129"/>
    </row>
    <row r="41" spans="1:18" ht="15" customHeight="1" x14ac:dyDescent="0.45">
      <c r="A41" s="78"/>
      <c r="B41" s="76"/>
      <c r="C41" s="76"/>
      <c r="D41" s="76"/>
      <c r="E41" s="76"/>
      <c r="F41" s="76"/>
      <c r="G41" s="76"/>
      <c r="H41" s="76"/>
      <c r="I41" s="76"/>
      <c r="J41" s="121"/>
      <c r="K41" s="116"/>
      <c r="L41" s="129"/>
      <c r="M41" s="129"/>
      <c r="N41" s="138"/>
      <c r="O41" s="129"/>
      <c r="P41" s="129"/>
      <c r="Q41" s="129"/>
    </row>
    <row r="42" spans="1:18" ht="15" customHeight="1" x14ac:dyDescent="0.45">
      <c r="A42" s="80" t="s">
        <v>19</v>
      </c>
      <c r="B42" s="80"/>
      <c r="C42" s="80"/>
      <c r="D42" s="80"/>
      <c r="E42" s="140">
        <f>SUM(I12:I31)</f>
        <v>15469027423.029091</v>
      </c>
      <c r="F42" s="140"/>
      <c r="G42" s="140"/>
      <c r="H42" s="140"/>
      <c r="I42" s="140"/>
      <c r="J42" s="81"/>
      <c r="K42" s="125" t="s">
        <v>20</v>
      </c>
      <c r="L42" s="125"/>
      <c r="M42" s="127">
        <f>P12+P14+P16+P18+P34+P36+P38+P40</f>
        <v>5129012563.0200005</v>
      </c>
      <c r="N42" s="127"/>
      <c r="O42" s="127"/>
      <c r="P42" s="127"/>
    </row>
    <row r="43" spans="1:18" ht="15" customHeight="1" x14ac:dyDescent="0.45">
      <c r="A43" s="78"/>
      <c r="B43" s="80"/>
      <c r="C43" s="80"/>
      <c r="D43" s="80"/>
      <c r="E43" s="140"/>
      <c r="F43" s="140"/>
      <c r="G43" s="140"/>
      <c r="H43" s="140"/>
      <c r="I43" s="140"/>
      <c r="J43" s="81"/>
      <c r="K43" s="125"/>
      <c r="L43" s="125"/>
      <c r="M43" s="127"/>
      <c r="N43" s="127"/>
      <c r="O43" s="127"/>
      <c r="P43" s="127"/>
      <c r="R43" s="138"/>
    </row>
    <row r="44" spans="1:18" ht="15" customHeight="1" x14ac:dyDescent="0.45">
      <c r="A44" s="78"/>
      <c r="B44" s="10"/>
      <c r="C44" s="10"/>
      <c r="D44" s="10"/>
      <c r="E44" s="10"/>
      <c r="F44" s="10"/>
      <c r="G44" s="10"/>
      <c r="H44" s="10"/>
      <c r="I44" s="10"/>
      <c r="J44" s="10"/>
      <c r="K44" s="76"/>
      <c r="L44" s="76"/>
      <c r="M44" s="76"/>
      <c r="N44" s="76"/>
      <c r="O44" s="76"/>
      <c r="P44" s="76"/>
      <c r="R44" s="138"/>
    </row>
    <row r="45" spans="1:18" ht="15" customHeight="1" x14ac:dyDescent="0.45">
      <c r="A45" s="82" t="s">
        <v>21</v>
      </c>
      <c r="B45" s="82"/>
      <c r="C45" s="82"/>
      <c r="D45" s="82"/>
      <c r="E45" s="82"/>
      <c r="F45" s="82"/>
      <c r="G45" s="82"/>
      <c r="H45" s="82"/>
      <c r="I45" s="82"/>
      <c r="J45" s="82"/>
      <c r="K45" s="82"/>
      <c r="L45" s="82"/>
      <c r="M45" s="141">
        <f>E42+M42</f>
        <v>20598039986.049091</v>
      </c>
      <c r="N45" s="141"/>
      <c r="O45" s="141"/>
      <c r="P45" s="141"/>
    </row>
    <row r="46" spans="1:18" ht="15" customHeight="1" x14ac:dyDescent="0.45">
      <c r="A46" s="82"/>
      <c r="B46" s="82"/>
      <c r="C46" s="82"/>
      <c r="D46" s="82"/>
      <c r="E46" s="82"/>
      <c r="F46" s="82"/>
      <c r="G46" s="82"/>
      <c r="H46" s="82"/>
      <c r="I46" s="82"/>
      <c r="J46" s="82"/>
      <c r="K46" s="82"/>
      <c r="L46" s="82"/>
      <c r="M46" s="141"/>
      <c r="N46" s="141"/>
      <c r="O46" s="141"/>
      <c r="P46" s="141"/>
    </row>
    <row r="47" spans="1:18" x14ac:dyDescent="0.45">
      <c r="A47" s="163" t="s">
        <v>101</v>
      </c>
    </row>
    <row r="48" spans="1:18" x14ac:dyDescent="0.45">
      <c r="A48" s="163" t="s">
        <v>102</v>
      </c>
    </row>
    <row r="49" spans="1:1" x14ac:dyDescent="0.45">
      <c r="A49" s="163" t="s">
        <v>103</v>
      </c>
    </row>
    <row r="50" spans="1:1" x14ac:dyDescent="0.45">
      <c r="A50" s="163" t="s">
        <v>56</v>
      </c>
    </row>
    <row r="51" spans="1:1" x14ac:dyDescent="0.45">
      <c r="A51" s="163" t="s">
        <v>57</v>
      </c>
    </row>
  </sheetData>
  <customSheetViews>
    <customSheetView guid="{8EA58AF3-E87D-42A9-9890-AE18CCA466EF}" topLeftCell="O25">
      <selection activeCell="R42" sqref="R42"/>
    </customSheetView>
  </customSheetViews>
  <mergeCells count="208">
    <mergeCell ref="B30:B31"/>
    <mergeCell ref="C30:C31"/>
    <mergeCell ref="D30:D31"/>
    <mergeCell ref="E30:E31"/>
    <mergeCell ref="F30:F31"/>
    <mergeCell ref="G30:G31"/>
    <mergeCell ref="H30:H31"/>
    <mergeCell ref="I30:I31"/>
    <mergeCell ref="A28:A29"/>
    <mergeCell ref="B28:B29"/>
    <mergeCell ref="C28:C29"/>
    <mergeCell ref="D28:D29"/>
    <mergeCell ref="E28:E29"/>
    <mergeCell ref="F28:F29"/>
    <mergeCell ref="G28:G29"/>
    <mergeCell ref="H28:H29"/>
    <mergeCell ref="I28:I29"/>
    <mergeCell ref="A30:A31"/>
    <mergeCell ref="Q30:Q31"/>
    <mergeCell ref="Q32:Q33"/>
    <mergeCell ref="Q34:Q35"/>
    <mergeCell ref="Q36:Q37"/>
    <mergeCell ref="Q38:Q39"/>
    <mergeCell ref="Q40:Q41"/>
    <mergeCell ref="Q12:Q13"/>
    <mergeCell ref="Q14:Q15"/>
    <mergeCell ref="Q16:Q17"/>
    <mergeCell ref="Q18:Q19"/>
    <mergeCell ref="Q20:Q21"/>
    <mergeCell ref="Q22:Q23"/>
    <mergeCell ref="Q24:Q25"/>
    <mergeCell ref="Q26:Q27"/>
    <mergeCell ref="Q28:Q29"/>
    <mergeCell ref="F24:F25"/>
    <mergeCell ref="G24:G25"/>
    <mergeCell ref="H24:H25"/>
    <mergeCell ref="I24:I25"/>
    <mergeCell ref="C26:C27"/>
    <mergeCell ref="D26:D27"/>
    <mergeCell ref="E26:E27"/>
    <mergeCell ref="F26:F27"/>
    <mergeCell ref="G26:G27"/>
    <mergeCell ref="H26:H27"/>
    <mergeCell ref="I26:I27"/>
    <mergeCell ref="A24:A25"/>
    <mergeCell ref="A26:A27"/>
    <mergeCell ref="B22:B23"/>
    <mergeCell ref="B24:B25"/>
    <mergeCell ref="B26:B27"/>
    <mergeCell ref="C22:C23"/>
    <mergeCell ref="D22:D23"/>
    <mergeCell ref="E22:E23"/>
    <mergeCell ref="C24:C25"/>
    <mergeCell ref="D24:D25"/>
    <mergeCell ref="E24:E25"/>
    <mergeCell ref="A22:A23"/>
    <mergeCell ref="R43:R44"/>
    <mergeCell ref="F20:F21"/>
    <mergeCell ref="B12:B13"/>
    <mergeCell ref="D12:D13"/>
    <mergeCell ref="F12:F13"/>
    <mergeCell ref="L32:L33"/>
    <mergeCell ref="J40:J41"/>
    <mergeCell ref="J38:J39"/>
    <mergeCell ref="B18:B19"/>
    <mergeCell ref="D18:D19"/>
    <mergeCell ref="F14:F15"/>
    <mergeCell ref="F16:F17"/>
    <mergeCell ref="F18:F19"/>
    <mergeCell ref="B14:B15"/>
    <mergeCell ref="D14:D15"/>
    <mergeCell ref="B16:B17"/>
    <mergeCell ref="D16:D17"/>
    <mergeCell ref="C20:C21"/>
    <mergeCell ref="E20:E21"/>
    <mergeCell ref="H14:H15"/>
    <mergeCell ref="H16:H17"/>
    <mergeCell ref="H18:H19"/>
    <mergeCell ref="K34:K35"/>
    <mergeCell ref="K14:K15"/>
    <mergeCell ref="J14:J15"/>
    <mergeCell ref="K12:K13"/>
    <mergeCell ref="J8:J11"/>
    <mergeCell ref="A12:A13"/>
    <mergeCell ref="J12:J13"/>
    <mergeCell ref="I16:I17"/>
    <mergeCell ref="J18:J19"/>
    <mergeCell ref="A16:A17"/>
    <mergeCell ref="I14:I15"/>
    <mergeCell ref="J16:J17"/>
    <mergeCell ref="A14:A15"/>
    <mergeCell ref="A18:A19"/>
    <mergeCell ref="H12:H13"/>
    <mergeCell ref="I12:I13"/>
    <mergeCell ref="G12:G13"/>
    <mergeCell ref="G14:G15"/>
    <mergeCell ref="G16:G17"/>
    <mergeCell ref="G18:G19"/>
    <mergeCell ref="B20:B21"/>
    <mergeCell ref="D20:D21"/>
    <mergeCell ref="I20:I21"/>
    <mergeCell ref="J22:J23"/>
    <mergeCell ref="A20:A21"/>
    <mergeCell ref="I18:I19"/>
    <mergeCell ref="H20:H21"/>
    <mergeCell ref="F22:F23"/>
    <mergeCell ref="G22:G23"/>
    <mergeCell ref="H22:H23"/>
    <mergeCell ref="I22:I23"/>
    <mergeCell ref="G20:G21"/>
    <mergeCell ref="E42:I43"/>
    <mergeCell ref="K42:L43"/>
    <mergeCell ref="M45:P46"/>
    <mergeCell ref="M32:M33"/>
    <mergeCell ref="N32:N33"/>
    <mergeCell ref="O32:O33"/>
    <mergeCell ref="P32:P33"/>
    <mergeCell ref="M34:M35"/>
    <mergeCell ref="P34:P35"/>
    <mergeCell ref="K38:K39"/>
    <mergeCell ref="K40:K41"/>
    <mergeCell ref="O38:O39"/>
    <mergeCell ref="O40:O41"/>
    <mergeCell ref="N38:N39"/>
    <mergeCell ref="N40:N41"/>
    <mergeCell ref="P38:P39"/>
    <mergeCell ref="P40:P41"/>
    <mergeCell ref="L34:L35"/>
    <mergeCell ref="L36:L37"/>
    <mergeCell ref="L38:L39"/>
    <mergeCell ref="L40:L41"/>
    <mergeCell ref="J34:J35"/>
    <mergeCell ref="J32:J33"/>
    <mergeCell ref="K28:K29"/>
    <mergeCell ref="L28:L29"/>
    <mergeCell ref="J36:J37"/>
    <mergeCell ref="J30:J31"/>
    <mergeCell ref="K30:K31"/>
    <mergeCell ref="K32:K33"/>
    <mergeCell ref="K36:K37"/>
    <mergeCell ref="L16:L17"/>
    <mergeCell ref="L20:L21"/>
    <mergeCell ref="L24:L25"/>
    <mergeCell ref="L22:L23"/>
    <mergeCell ref="L26:L27"/>
    <mergeCell ref="L30:L31"/>
    <mergeCell ref="J28:J29"/>
    <mergeCell ref="K24:K25"/>
    <mergeCell ref="J24:J25"/>
    <mergeCell ref="K22:K23"/>
    <mergeCell ref="J26:J27"/>
    <mergeCell ref="K16:K17"/>
    <mergeCell ref="K26:K27"/>
    <mergeCell ref="L12:L13"/>
    <mergeCell ref="J20:J21"/>
    <mergeCell ref="M14:M15"/>
    <mergeCell ref="M20:M21"/>
    <mergeCell ref="L14:L15"/>
    <mergeCell ref="K18:K19"/>
    <mergeCell ref="L18:L19"/>
    <mergeCell ref="K20:K21"/>
    <mergeCell ref="P12:P13"/>
    <mergeCell ref="P14:P15"/>
    <mergeCell ref="P16:P17"/>
    <mergeCell ref="O18:O19"/>
    <mergeCell ref="O20:O21"/>
    <mergeCell ref="O12:O13"/>
    <mergeCell ref="O14:O15"/>
    <mergeCell ref="O16:O17"/>
    <mergeCell ref="M18:M19"/>
    <mergeCell ref="N12:N13"/>
    <mergeCell ref="N14:N15"/>
    <mergeCell ref="N16:N17"/>
    <mergeCell ref="M16:M17"/>
    <mergeCell ref="M12:M13"/>
    <mergeCell ref="P18:P19"/>
    <mergeCell ref="P20:P21"/>
    <mergeCell ref="N18:N19"/>
    <mergeCell ref="N20:N21"/>
    <mergeCell ref="N22:N23"/>
    <mergeCell ref="N24:N25"/>
    <mergeCell ref="N26:N27"/>
    <mergeCell ref="M24:M25"/>
    <mergeCell ref="N28:N29"/>
    <mergeCell ref="N30:N31"/>
    <mergeCell ref="O28:O29"/>
    <mergeCell ref="O30:O31"/>
    <mergeCell ref="M28:M29"/>
    <mergeCell ref="M26:M27"/>
    <mergeCell ref="M22:M23"/>
    <mergeCell ref="M30:M31"/>
    <mergeCell ref="P24:P25"/>
    <mergeCell ref="P26:P27"/>
    <mergeCell ref="M42:P43"/>
    <mergeCell ref="O22:O23"/>
    <mergeCell ref="O24:O25"/>
    <mergeCell ref="O26:O27"/>
    <mergeCell ref="P28:P29"/>
    <mergeCell ref="P30:P31"/>
    <mergeCell ref="P22:P23"/>
    <mergeCell ref="M36:M37"/>
    <mergeCell ref="N34:N35"/>
    <mergeCell ref="N36:N37"/>
    <mergeCell ref="M38:M39"/>
    <mergeCell ref="M40:M41"/>
    <mergeCell ref="O34:O35"/>
    <mergeCell ref="O36:O37"/>
    <mergeCell ref="P36:P37"/>
  </mergeCells>
  <pageMargins left="0.7" right="0.7" top="0.75" bottom="0.75" header="0.3" footer="0.3"/>
  <pageSetup scale="3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showGridLines="0" view="pageBreakPreview" topLeftCell="A22" zoomScaleNormal="100" zoomScaleSheetLayoutView="100" workbookViewId="0">
      <selection activeCell="L15" sqref="L15:L16"/>
    </sheetView>
  </sheetViews>
  <sheetFormatPr baseColWidth="10" defaultRowHeight="14.25" x14ac:dyDescent="0.45"/>
  <cols>
    <col min="1" max="1" width="4" customWidth="1"/>
    <col min="2" max="2" width="21.3984375" customWidth="1"/>
    <col min="3" max="3" width="2" customWidth="1"/>
    <col min="4" max="4" width="20.73046875" customWidth="1"/>
    <col min="5" max="5" width="1.3984375" customWidth="1"/>
    <col min="6" max="6" width="21.86328125" customWidth="1"/>
    <col min="7" max="7" width="3.1328125" customWidth="1"/>
    <col min="8" max="8" width="22.1328125" customWidth="1"/>
    <col min="9" max="9" width="3" customWidth="1"/>
    <col min="10" max="10" width="20.86328125" customWidth="1"/>
    <col min="11" max="11" width="1.73046875" customWidth="1"/>
    <col min="12" max="12" width="20.86328125" customWidth="1"/>
  </cols>
  <sheetData>
    <row r="1" spans="1:13" hidden="1" x14ac:dyDescent="0.45"/>
    <row r="2" spans="1:13" hidden="1" x14ac:dyDescent="0.45"/>
    <row r="3" spans="1:13" hidden="1" x14ac:dyDescent="0.45"/>
    <row r="11" spans="1:13" ht="30" x14ac:dyDescent="0.45">
      <c r="A11" s="1"/>
      <c r="B11" s="2" t="s">
        <v>0</v>
      </c>
      <c r="C11" s="2"/>
      <c r="D11" s="2" t="s">
        <v>65</v>
      </c>
      <c r="E11" s="2"/>
      <c r="F11" s="2" t="s">
        <v>23</v>
      </c>
      <c r="G11" s="118"/>
      <c r="H11" s="2" t="s">
        <v>0</v>
      </c>
      <c r="I11" s="2"/>
      <c r="J11" s="2" t="s">
        <v>65</v>
      </c>
      <c r="K11" s="2"/>
      <c r="L11" s="2" t="s">
        <v>23</v>
      </c>
      <c r="M11" s="4"/>
    </row>
    <row r="12" spans="1:13" x14ac:dyDescent="0.45">
      <c r="A12" s="1"/>
      <c r="B12" s="3"/>
      <c r="C12" s="3"/>
      <c r="D12" s="3"/>
      <c r="E12" s="3"/>
      <c r="F12" s="3"/>
      <c r="G12" s="118"/>
      <c r="H12" s="3"/>
      <c r="I12" s="3"/>
      <c r="J12" s="3"/>
      <c r="K12" s="3"/>
      <c r="L12" s="3"/>
      <c r="M12" s="5"/>
    </row>
    <row r="13" spans="1:13" ht="17.649999999999999" x14ac:dyDescent="0.45">
      <c r="A13" s="6"/>
      <c r="B13" s="6"/>
      <c r="C13" s="6"/>
      <c r="D13" s="7" t="s">
        <v>3</v>
      </c>
      <c r="E13" s="6"/>
      <c r="F13" s="6"/>
      <c r="G13" s="118"/>
      <c r="H13" s="6"/>
      <c r="I13" s="6"/>
      <c r="J13" s="7" t="s">
        <v>4</v>
      </c>
      <c r="K13" s="6"/>
      <c r="L13" s="6"/>
      <c r="M13" s="8"/>
    </row>
    <row r="14" spans="1:13" x14ac:dyDescent="0.45">
      <c r="A14" s="6"/>
      <c r="B14" s="9"/>
      <c r="C14" s="9"/>
      <c r="D14" s="9"/>
      <c r="E14" s="9"/>
      <c r="F14" s="9"/>
      <c r="G14" s="119"/>
      <c r="H14" s="9"/>
      <c r="I14" s="9"/>
      <c r="J14" s="9"/>
      <c r="K14" s="9"/>
      <c r="L14" s="9"/>
      <c r="M14" s="8"/>
    </row>
    <row r="15" spans="1:13" ht="15.75" customHeight="1" x14ac:dyDescent="0.45">
      <c r="A15" s="121">
        <v>1</v>
      </c>
      <c r="B15" s="111" t="s">
        <v>7</v>
      </c>
      <c r="C15" s="77"/>
      <c r="D15" s="165">
        <v>5115348231</v>
      </c>
      <c r="E15" s="83"/>
      <c r="F15" s="176">
        <v>85486174.879999995</v>
      </c>
      <c r="G15" s="121">
        <v>11</v>
      </c>
      <c r="H15" s="116" t="s">
        <v>87</v>
      </c>
      <c r="I15" s="113"/>
      <c r="J15" s="146">
        <v>500000000</v>
      </c>
      <c r="K15" s="178"/>
      <c r="L15" s="176">
        <v>1615924.23</v>
      </c>
    </row>
    <row r="16" spans="1:13" ht="15.75" customHeight="1" x14ac:dyDescent="0.45">
      <c r="A16" s="121"/>
      <c r="B16" s="112"/>
      <c r="C16" s="77"/>
      <c r="D16" s="146"/>
      <c r="E16" s="83"/>
      <c r="F16" s="176"/>
      <c r="G16" s="121"/>
      <c r="H16" s="116"/>
      <c r="I16" s="113"/>
      <c r="J16" s="146"/>
      <c r="K16" s="178"/>
      <c r="L16" s="176"/>
    </row>
    <row r="17" spans="1:12" ht="15.75" customHeight="1" x14ac:dyDescent="0.45">
      <c r="A17" s="121">
        <f>A15+1</f>
        <v>2</v>
      </c>
      <c r="B17" s="112" t="s">
        <v>71</v>
      </c>
      <c r="C17" s="77"/>
      <c r="D17" s="146">
        <v>3000000000</v>
      </c>
      <c r="E17" s="83"/>
      <c r="F17" s="176">
        <v>50208167.149999999</v>
      </c>
      <c r="G17" s="121">
        <f>G15+1</f>
        <v>12</v>
      </c>
      <c r="H17" s="116" t="s">
        <v>87</v>
      </c>
      <c r="I17" s="113"/>
      <c r="J17" s="146">
        <v>1750000000</v>
      </c>
      <c r="K17" s="178"/>
      <c r="L17" s="176">
        <v>5280859.5999999996</v>
      </c>
    </row>
    <row r="18" spans="1:12" ht="15.75" customHeight="1" x14ac:dyDescent="0.45">
      <c r="A18" s="121"/>
      <c r="B18" s="112"/>
      <c r="C18" s="77"/>
      <c r="D18" s="146"/>
      <c r="E18" s="83"/>
      <c r="F18" s="176"/>
      <c r="G18" s="121"/>
      <c r="H18" s="116"/>
      <c r="I18" s="113"/>
      <c r="J18" s="146"/>
      <c r="K18" s="178"/>
      <c r="L18" s="176"/>
    </row>
    <row r="19" spans="1:12" ht="15.75" customHeight="1" x14ac:dyDescent="0.45">
      <c r="A19" s="121">
        <f t="shared" ref="A19" si="0">A17+1</f>
        <v>3</v>
      </c>
      <c r="B19" s="112" t="s">
        <v>72</v>
      </c>
      <c r="C19" s="90"/>
      <c r="D19" s="146">
        <v>2000000000</v>
      </c>
      <c r="E19" s="91"/>
      <c r="F19" s="176">
        <v>33847946.460000001</v>
      </c>
      <c r="G19" s="121">
        <f t="shared" ref="G19" si="1">G17+1</f>
        <v>13</v>
      </c>
      <c r="H19" s="116" t="s">
        <v>87</v>
      </c>
      <c r="I19" s="113"/>
      <c r="J19" s="146">
        <v>1920000000</v>
      </c>
      <c r="K19" s="178"/>
      <c r="L19" s="176">
        <v>6070661.5700000003</v>
      </c>
    </row>
    <row r="20" spans="1:12" ht="15.75" customHeight="1" x14ac:dyDescent="0.45">
      <c r="A20" s="121"/>
      <c r="B20" s="112"/>
      <c r="C20" s="90"/>
      <c r="D20" s="146"/>
      <c r="E20" s="91"/>
      <c r="F20" s="176"/>
      <c r="G20" s="121"/>
      <c r="H20" s="116"/>
      <c r="I20" s="113"/>
      <c r="J20" s="146"/>
      <c r="K20" s="178"/>
      <c r="L20" s="176"/>
    </row>
    <row r="21" spans="1:12" ht="15.75" customHeight="1" x14ac:dyDescent="0.45">
      <c r="A21" s="121">
        <f>A19+1</f>
        <v>4</v>
      </c>
      <c r="B21" s="112" t="s">
        <v>72</v>
      </c>
      <c r="C21" s="77"/>
      <c r="D21" s="146">
        <v>1000000000</v>
      </c>
      <c r="E21" s="83"/>
      <c r="F21" s="176">
        <v>16974855.91</v>
      </c>
      <c r="G21" s="121">
        <f t="shared" ref="G21" si="2">G19+1</f>
        <v>14</v>
      </c>
      <c r="H21" s="116" t="s">
        <v>8</v>
      </c>
      <c r="I21" s="113"/>
      <c r="J21" s="146">
        <v>1000000000</v>
      </c>
      <c r="K21" s="178"/>
      <c r="L21" s="176">
        <v>12899842.640000001</v>
      </c>
    </row>
    <row r="22" spans="1:12" ht="15.75" customHeight="1" x14ac:dyDescent="0.45">
      <c r="A22" s="121"/>
      <c r="B22" s="112"/>
      <c r="C22" s="77"/>
      <c r="D22" s="146"/>
      <c r="E22" s="83"/>
      <c r="F22" s="176"/>
      <c r="G22" s="121"/>
      <c r="H22" s="116"/>
      <c r="I22" s="113"/>
      <c r="J22" s="146"/>
      <c r="K22" s="178"/>
      <c r="L22" s="176"/>
    </row>
    <row r="23" spans="1:12" ht="15.75" customHeight="1" x14ac:dyDescent="0.45">
      <c r="A23" s="121">
        <f t="shared" ref="A23" si="3">A21+1</f>
        <v>5</v>
      </c>
      <c r="B23" s="112" t="s">
        <v>7</v>
      </c>
      <c r="C23" s="113"/>
      <c r="D23" s="146">
        <v>2300000000</v>
      </c>
      <c r="E23" s="76"/>
      <c r="F23" s="176">
        <v>13529362.609999999</v>
      </c>
      <c r="G23" s="121">
        <f t="shared" ref="G23" si="4">G21+1</f>
        <v>15</v>
      </c>
      <c r="H23" s="116" t="s">
        <v>58</v>
      </c>
      <c r="I23" s="113"/>
      <c r="J23" s="146">
        <v>1000000000</v>
      </c>
      <c r="K23" s="178"/>
      <c r="L23" s="176">
        <v>19855045.530000001</v>
      </c>
    </row>
    <row r="24" spans="1:12" ht="15.75" customHeight="1" x14ac:dyDescent="0.45">
      <c r="A24" s="121"/>
      <c r="B24" s="112"/>
      <c r="C24" s="113"/>
      <c r="D24" s="146"/>
      <c r="E24" s="76"/>
      <c r="F24" s="176"/>
      <c r="G24" s="121"/>
      <c r="H24" s="116"/>
      <c r="I24" s="113"/>
      <c r="J24" s="146"/>
      <c r="K24" s="178"/>
      <c r="L24" s="176"/>
    </row>
    <row r="25" spans="1:12" ht="15.75" customHeight="1" x14ac:dyDescent="0.45">
      <c r="A25" s="121">
        <f t="shared" ref="A25:A31" si="5">A23+1</f>
        <v>6</v>
      </c>
      <c r="B25" s="112" t="s">
        <v>96</v>
      </c>
      <c r="D25" s="146">
        <v>1000000000</v>
      </c>
      <c r="E25" s="76"/>
      <c r="F25" s="176">
        <v>11650274.529999999</v>
      </c>
      <c r="G25" s="121">
        <f t="shared" ref="G25" si="6">G23+1</f>
        <v>16</v>
      </c>
      <c r="H25" s="116" t="s">
        <v>58</v>
      </c>
      <c r="I25" s="113"/>
      <c r="J25" s="146">
        <v>300000000</v>
      </c>
      <c r="K25" s="178"/>
      <c r="L25" s="176">
        <v>6256250</v>
      </c>
    </row>
    <row r="26" spans="1:12" ht="15.75" customHeight="1" x14ac:dyDescent="0.45">
      <c r="A26" s="121"/>
      <c r="B26" s="112"/>
      <c r="D26" s="146"/>
      <c r="E26" s="76"/>
      <c r="F26" s="176"/>
      <c r="G26" s="121"/>
      <c r="H26" s="116"/>
      <c r="I26" s="113"/>
      <c r="J26" s="146"/>
      <c r="K26" s="178"/>
      <c r="L26" s="176"/>
    </row>
    <row r="27" spans="1:12" ht="15.75" customHeight="1" x14ac:dyDescent="0.45">
      <c r="A27" s="121">
        <f t="shared" ref="A27" si="7">A25+1</f>
        <v>7</v>
      </c>
      <c r="B27" s="112" t="s">
        <v>93</v>
      </c>
      <c r="C27" s="76"/>
      <c r="D27" s="146">
        <v>882581089.62</v>
      </c>
      <c r="E27" s="76"/>
      <c r="F27" s="176">
        <v>7821483.1799999997</v>
      </c>
      <c r="G27" s="121">
        <f t="shared" ref="G27" si="8">G25+1</f>
        <v>17</v>
      </c>
      <c r="H27" s="116" t="s">
        <v>58</v>
      </c>
      <c r="I27" s="113"/>
      <c r="J27" s="146">
        <v>299888355</v>
      </c>
      <c r="K27" s="178"/>
      <c r="L27" s="176">
        <v>6244016.3899999997</v>
      </c>
    </row>
    <row r="28" spans="1:12" ht="15.75" customHeight="1" x14ac:dyDescent="0.45">
      <c r="A28" s="121"/>
      <c r="B28" s="112"/>
      <c r="C28" s="76"/>
      <c r="D28" s="146"/>
      <c r="E28" s="76"/>
      <c r="F28" s="176"/>
      <c r="G28" s="121"/>
      <c r="H28" s="116"/>
      <c r="I28" s="113"/>
      <c r="J28" s="146"/>
      <c r="K28" s="178"/>
      <c r="L28" s="176"/>
    </row>
    <row r="29" spans="1:12" ht="15.75" customHeight="1" x14ac:dyDescent="0.45">
      <c r="A29" s="121">
        <f t="shared" ref="A29" si="9">A27+1</f>
        <v>8</v>
      </c>
      <c r="B29" s="112" t="s">
        <v>98</v>
      </c>
      <c r="C29" s="76"/>
      <c r="D29" s="146">
        <v>600000000</v>
      </c>
      <c r="E29" s="76"/>
      <c r="F29" s="176">
        <v>4436434.8499999996</v>
      </c>
      <c r="G29" s="121">
        <f t="shared" ref="G29" si="10">G27+1</f>
        <v>18</v>
      </c>
      <c r="H29" s="116" t="s">
        <v>58</v>
      </c>
      <c r="I29" s="113"/>
      <c r="J29" s="146">
        <v>223786059</v>
      </c>
      <c r="K29" s="178"/>
      <c r="L29" s="176">
        <v>4302117.74</v>
      </c>
    </row>
    <row r="30" spans="1:12" ht="15.75" customHeight="1" x14ac:dyDescent="0.45">
      <c r="A30" s="121"/>
      <c r="B30" s="112"/>
      <c r="C30" s="76"/>
      <c r="D30" s="146"/>
      <c r="E30" s="76"/>
      <c r="F30" s="176"/>
      <c r="G30" s="121"/>
      <c r="H30" s="116"/>
      <c r="I30" s="113"/>
      <c r="J30" s="146"/>
      <c r="K30" s="178"/>
      <c r="L30" s="176"/>
    </row>
    <row r="31" spans="1:12" ht="15" customHeight="1" x14ac:dyDescent="0.45">
      <c r="A31" s="121">
        <f t="shared" si="5"/>
        <v>9</v>
      </c>
      <c r="B31" s="112" t="s">
        <v>99</v>
      </c>
      <c r="C31" s="76"/>
      <c r="D31" s="146">
        <v>800000000</v>
      </c>
      <c r="E31" s="76"/>
      <c r="F31" s="176">
        <v>134388.89000000001</v>
      </c>
      <c r="G31" s="121">
        <f t="shared" ref="G31" si="11">G29+1</f>
        <v>19</v>
      </c>
      <c r="H31" s="116" t="s">
        <v>58</v>
      </c>
      <c r="I31" s="113"/>
      <c r="J31" s="146">
        <v>500379494</v>
      </c>
      <c r="K31" s="178"/>
      <c r="L31" s="176">
        <v>9786953.5299999993</v>
      </c>
    </row>
    <row r="32" spans="1:12" ht="15" customHeight="1" x14ac:dyDescent="0.45">
      <c r="A32" s="121"/>
      <c r="B32" s="112"/>
      <c r="C32" s="76"/>
      <c r="D32" s="146"/>
      <c r="E32" s="76"/>
      <c r="F32" s="176"/>
      <c r="G32" s="121"/>
      <c r="H32" s="116"/>
      <c r="I32" s="113"/>
      <c r="J32" s="146"/>
      <c r="K32" s="178"/>
      <c r="L32" s="176"/>
    </row>
    <row r="33" spans="1:12" ht="15.75" customHeight="1" x14ac:dyDescent="0.45">
      <c r="A33" s="121">
        <f t="shared" ref="A33" si="12">A31+1</f>
        <v>10</v>
      </c>
      <c r="B33" s="112" t="s">
        <v>100</v>
      </c>
      <c r="C33" s="76"/>
      <c r="D33" s="146">
        <v>200000000</v>
      </c>
      <c r="E33" s="76"/>
      <c r="F33" s="176">
        <v>0</v>
      </c>
      <c r="G33" s="121">
        <f t="shared" ref="G33" si="13">G31+1</f>
        <v>20</v>
      </c>
      <c r="H33" s="116" t="s">
        <v>58</v>
      </c>
      <c r="I33" s="113"/>
      <c r="J33" s="146">
        <v>86788886</v>
      </c>
      <c r="K33" s="178"/>
      <c r="L33" s="176">
        <v>1837396.38</v>
      </c>
    </row>
    <row r="34" spans="1:12" ht="15.75" customHeight="1" x14ac:dyDescent="0.45">
      <c r="A34" s="121"/>
      <c r="B34" s="112"/>
      <c r="C34" s="76"/>
      <c r="D34" s="146"/>
      <c r="E34" s="76"/>
      <c r="F34" s="176"/>
      <c r="G34" s="121"/>
      <c r="H34" s="116"/>
      <c r="I34" s="113"/>
      <c r="J34" s="146"/>
      <c r="K34" s="178"/>
      <c r="L34" s="176"/>
    </row>
    <row r="35" spans="1:12" ht="15" customHeight="1" x14ac:dyDescent="0.45">
      <c r="A35" s="121"/>
      <c r="B35" s="96"/>
      <c r="C35" s="76"/>
      <c r="D35" s="146"/>
      <c r="E35" s="76"/>
      <c r="F35" s="146"/>
      <c r="G35" s="121">
        <f t="shared" ref="G35" si="14">G33+1</f>
        <v>21</v>
      </c>
      <c r="H35" s="116" t="s">
        <v>58</v>
      </c>
      <c r="I35" s="113"/>
      <c r="J35" s="146">
        <v>56998668</v>
      </c>
      <c r="K35" s="178"/>
      <c r="L35" s="176">
        <v>1229200.01</v>
      </c>
    </row>
    <row r="36" spans="1:12" ht="15" customHeight="1" x14ac:dyDescent="0.45">
      <c r="A36" s="121"/>
      <c r="B36" s="76"/>
      <c r="C36" s="76"/>
      <c r="D36" s="146"/>
      <c r="E36" s="76"/>
      <c r="F36" s="146"/>
      <c r="G36" s="121"/>
      <c r="H36" s="116"/>
      <c r="I36" s="113"/>
      <c r="J36" s="146"/>
      <c r="K36" s="178"/>
      <c r="L36" s="176"/>
    </row>
    <row r="37" spans="1:12" ht="15" customHeight="1" x14ac:dyDescent="0.45">
      <c r="A37" s="121"/>
      <c r="B37" s="76"/>
      <c r="C37" s="76"/>
      <c r="D37" s="76"/>
      <c r="E37" s="76"/>
      <c r="F37" s="76"/>
      <c r="G37" s="121">
        <f t="shared" ref="G37" si="15">G35+1</f>
        <v>22</v>
      </c>
      <c r="H37" s="116" t="s">
        <v>8</v>
      </c>
      <c r="I37" s="76"/>
      <c r="J37" s="146">
        <v>2500000000</v>
      </c>
      <c r="K37" s="23"/>
      <c r="L37" s="176">
        <v>42504224.090000004</v>
      </c>
    </row>
    <row r="38" spans="1:12" ht="15" customHeight="1" x14ac:dyDescent="0.45">
      <c r="A38" s="121"/>
      <c r="B38" s="76"/>
      <c r="C38" s="76"/>
      <c r="D38" s="76"/>
      <c r="E38" s="76"/>
      <c r="F38" s="76"/>
      <c r="G38" s="121"/>
      <c r="H38" s="116"/>
      <c r="I38" s="76"/>
      <c r="J38" s="146"/>
      <c r="K38" s="23"/>
      <c r="L38" s="176"/>
    </row>
    <row r="39" spans="1:12" ht="15" customHeight="1" x14ac:dyDescent="0.45">
      <c r="A39" s="121"/>
      <c r="B39" s="76"/>
      <c r="C39" s="76"/>
      <c r="D39" s="76"/>
      <c r="E39" s="76"/>
      <c r="F39" s="76"/>
      <c r="G39" s="121">
        <f t="shared" ref="G39" si="16">G37+1</f>
        <v>23</v>
      </c>
      <c r="H39" s="116" t="s">
        <v>8</v>
      </c>
      <c r="I39" s="76"/>
      <c r="J39" s="146">
        <v>569432472.52999997</v>
      </c>
      <c r="K39" s="23"/>
      <c r="L39" s="176">
        <v>9734193.9199999999</v>
      </c>
    </row>
    <row r="40" spans="1:12" ht="15" customHeight="1" x14ac:dyDescent="0.45">
      <c r="A40" s="121"/>
      <c r="B40" s="76"/>
      <c r="C40" s="76"/>
      <c r="D40" s="76"/>
      <c r="E40" s="76"/>
      <c r="F40" s="76"/>
      <c r="G40" s="121"/>
      <c r="H40" s="116"/>
      <c r="I40" s="76"/>
      <c r="J40" s="146"/>
      <c r="K40" s="23"/>
      <c r="L40" s="176"/>
    </row>
    <row r="41" spans="1:12" ht="15" customHeight="1" x14ac:dyDescent="0.45">
      <c r="A41" s="121"/>
      <c r="B41" s="76"/>
      <c r="C41" s="76"/>
      <c r="D41" s="76"/>
      <c r="E41" s="76"/>
      <c r="F41" s="76"/>
      <c r="G41" s="121">
        <f t="shared" ref="G41" si="17">G39+1</f>
        <v>24</v>
      </c>
      <c r="H41" s="116" t="s">
        <v>8</v>
      </c>
      <c r="I41" s="76"/>
      <c r="J41" s="146">
        <v>2250000000</v>
      </c>
      <c r="K41" s="178"/>
      <c r="L41" s="176">
        <v>6162808.1799999997</v>
      </c>
    </row>
    <row r="42" spans="1:12" ht="15" customHeight="1" x14ac:dyDescent="0.45">
      <c r="A42" s="121"/>
      <c r="B42" s="76"/>
      <c r="C42" s="76"/>
      <c r="D42" s="76"/>
      <c r="E42" s="76"/>
      <c r="F42" s="76"/>
      <c r="G42" s="121"/>
      <c r="H42" s="116"/>
      <c r="I42" s="76"/>
      <c r="J42" s="146"/>
      <c r="K42" s="178"/>
      <c r="L42" s="176"/>
    </row>
    <row r="43" spans="1:12" ht="15" customHeight="1" x14ac:dyDescent="0.45">
      <c r="A43" s="121"/>
      <c r="B43" s="76"/>
      <c r="C43" s="76"/>
      <c r="D43" s="76"/>
      <c r="E43" s="76"/>
      <c r="F43" s="76"/>
      <c r="G43" s="121">
        <f t="shared" ref="G43" si="18">G41+1</f>
        <v>25</v>
      </c>
      <c r="H43" s="116" t="s">
        <v>8</v>
      </c>
      <c r="I43" s="76"/>
      <c r="J43" s="146">
        <v>700000000</v>
      </c>
      <c r="K43" s="23"/>
      <c r="L43" s="176">
        <v>8474028.9000000004</v>
      </c>
    </row>
    <row r="44" spans="1:12" ht="15" customHeight="1" x14ac:dyDescent="0.45">
      <c r="A44" s="121"/>
      <c r="B44" s="76"/>
      <c r="C44" s="76"/>
      <c r="D44" s="76"/>
      <c r="E44" s="76"/>
      <c r="F44" s="76"/>
      <c r="G44" s="121"/>
      <c r="H44" s="116"/>
      <c r="I44" s="76"/>
      <c r="J44" s="146"/>
      <c r="K44" s="23"/>
      <c r="L44" s="176"/>
    </row>
    <row r="45" spans="1:12" ht="15" customHeight="1" x14ac:dyDescent="0.45">
      <c r="A45" s="80" t="s">
        <v>19</v>
      </c>
      <c r="B45" s="80"/>
      <c r="C45" s="80"/>
      <c r="D45" s="80"/>
      <c r="E45" s="140">
        <f>SUM(F15:F33)</f>
        <v>224089088.45999998</v>
      </c>
      <c r="F45" s="140"/>
      <c r="G45" s="76"/>
      <c r="H45" s="137" t="s">
        <v>20</v>
      </c>
      <c r="I45" s="137"/>
      <c r="J45" s="137"/>
      <c r="K45" s="127">
        <f>SUM(L15:L44)</f>
        <v>142253522.71000001</v>
      </c>
      <c r="L45" s="127"/>
    </row>
    <row r="46" spans="1:12" ht="15" customHeight="1" x14ac:dyDescent="0.45">
      <c r="A46" s="80"/>
      <c r="B46" s="80"/>
      <c r="C46" s="80"/>
      <c r="D46" s="80"/>
      <c r="E46" s="140"/>
      <c r="F46" s="140"/>
      <c r="G46" s="76"/>
      <c r="H46" s="137"/>
      <c r="I46" s="137"/>
      <c r="J46" s="137"/>
      <c r="K46" s="127"/>
      <c r="L46" s="127"/>
    </row>
    <row r="47" spans="1:12" ht="15" customHeight="1" x14ac:dyDescent="0.45">
      <c r="A47" s="10"/>
      <c r="B47" s="10"/>
      <c r="C47" s="10"/>
      <c r="D47" s="10"/>
      <c r="E47" s="10"/>
      <c r="F47" s="10"/>
      <c r="G47" s="10"/>
      <c r="H47" s="76"/>
      <c r="I47" s="76"/>
      <c r="J47" s="76"/>
      <c r="K47" s="76"/>
      <c r="L47" s="76"/>
    </row>
    <row r="48" spans="1:12" ht="15" customHeight="1" x14ac:dyDescent="0.45">
      <c r="A48" s="82" t="s">
        <v>24</v>
      </c>
      <c r="B48" s="82"/>
      <c r="C48" s="82"/>
      <c r="D48" s="82"/>
      <c r="E48" s="82"/>
      <c r="F48" s="82"/>
      <c r="G48" s="82"/>
      <c r="H48" s="82"/>
      <c r="I48" s="82"/>
      <c r="J48" s="82"/>
      <c r="K48" s="147">
        <f>K45+E45</f>
        <v>366342611.16999996</v>
      </c>
      <c r="L48" s="147"/>
    </row>
    <row r="49" spans="1:12" ht="15" customHeight="1" x14ac:dyDescent="0.45">
      <c r="A49" s="82"/>
      <c r="B49" s="82"/>
      <c r="C49" s="82"/>
      <c r="D49" s="82"/>
      <c r="E49" s="82"/>
      <c r="F49" s="82"/>
      <c r="G49" s="82"/>
      <c r="H49" s="82"/>
      <c r="I49" s="82"/>
      <c r="J49" s="82"/>
      <c r="K49" s="147"/>
      <c r="L49" s="147"/>
    </row>
    <row r="50" spans="1:12" ht="15" customHeight="1" x14ac:dyDescent="0.45">
      <c r="A50" s="163" t="s">
        <v>101</v>
      </c>
      <c r="B50" s="43"/>
      <c r="C50" s="43"/>
      <c r="D50" s="43"/>
      <c r="E50" s="43"/>
      <c r="F50" s="43"/>
      <c r="G50" s="43"/>
      <c r="H50" s="43"/>
      <c r="I50" s="43"/>
      <c r="J50" s="43"/>
      <c r="K50" s="43"/>
      <c r="L50" s="43"/>
    </row>
    <row r="51" spans="1:12" ht="15" customHeight="1" x14ac:dyDescent="0.45">
      <c r="A51" s="163" t="s">
        <v>102</v>
      </c>
      <c r="B51" s="43"/>
      <c r="C51" s="43"/>
      <c r="D51" s="43"/>
      <c r="E51" s="43"/>
      <c r="F51" s="43"/>
      <c r="G51" s="43"/>
      <c r="H51" s="43"/>
      <c r="I51" s="43"/>
      <c r="J51" s="43"/>
      <c r="K51" s="43"/>
      <c r="L51" s="43"/>
    </row>
    <row r="52" spans="1:12" ht="15" customHeight="1" x14ac:dyDescent="0.45">
      <c r="A52" s="163" t="s">
        <v>103</v>
      </c>
      <c r="B52" s="43"/>
      <c r="C52" s="43"/>
      <c r="D52" s="43"/>
      <c r="E52" s="43"/>
      <c r="F52" s="43"/>
      <c r="G52" s="43"/>
      <c r="H52" s="43"/>
      <c r="I52" s="43"/>
      <c r="J52" s="43"/>
      <c r="K52" s="43"/>
      <c r="L52" s="43"/>
    </row>
    <row r="53" spans="1:12" ht="15" customHeight="1" x14ac:dyDescent="0.45">
      <c r="A53" s="163" t="s">
        <v>56</v>
      </c>
      <c r="B53" s="43"/>
      <c r="C53" s="43"/>
      <c r="D53" s="43"/>
      <c r="E53" s="43"/>
      <c r="F53" s="43"/>
      <c r="G53" s="43"/>
      <c r="H53" s="43"/>
      <c r="I53" s="43"/>
      <c r="J53" s="43"/>
      <c r="K53" s="43"/>
      <c r="L53" s="43"/>
    </row>
    <row r="54" spans="1:12" x14ac:dyDescent="0.45">
      <c r="A54" s="163" t="s">
        <v>57</v>
      </c>
    </row>
    <row r="55" spans="1:12" x14ac:dyDescent="0.45">
      <c r="A55" s="43"/>
    </row>
  </sheetData>
  <customSheetViews>
    <customSheetView guid="{8EA58AF3-E87D-42A9-9890-AE18CCA466EF}" showGridLines="0" hiddenRows="1" topLeftCell="A4">
      <selection activeCell="D23" sqref="D23:D24"/>
    </customSheetView>
  </customSheetViews>
  <mergeCells count="136">
    <mergeCell ref="D35:D36"/>
    <mergeCell ref="F35:F36"/>
    <mergeCell ref="B33:B34"/>
    <mergeCell ref="D25:D26"/>
    <mergeCell ref="F25:F26"/>
    <mergeCell ref="D27:D28"/>
    <mergeCell ref="F27:F28"/>
    <mergeCell ref="D29:D30"/>
    <mergeCell ref="F29:F30"/>
    <mergeCell ref="D31:D32"/>
    <mergeCell ref="F31:F32"/>
    <mergeCell ref="D33:D34"/>
    <mergeCell ref="F33:F34"/>
    <mergeCell ref="A43:A44"/>
    <mergeCell ref="K35:K36"/>
    <mergeCell ref="E45:F46"/>
    <mergeCell ref="H45:J46"/>
    <mergeCell ref="K45:L46"/>
    <mergeCell ref="F17:F18"/>
    <mergeCell ref="F19:F20"/>
    <mergeCell ref="F21:F22"/>
    <mergeCell ref="L41:L42"/>
    <mergeCell ref="F23:F24"/>
    <mergeCell ref="L37:L38"/>
    <mergeCell ref="L39:L40"/>
    <mergeCell ref="L43:L44"/>
    <mergeCell ref="G43:G44"/>
    <mergeCell ref="H43:H44"/>
    <mergeCell ref="J37:J38"/>
    <mergeCell ref="J39:J40"/>
    <mergeCell ref="J41:J42"/>
    <mergeCell ref="J43:J44"/>
    <mergeCell ref="A35:A36"/>
    <mergeCell ref="A37:A38"/>
    <mergeCell ref="A39:A40"/>
    <mergeCell ref="A41:A42"/>
    <mergeCell ref="A33:A34"/>
    <mergeCell ref="K48:L49"/>
    <mergeCell ref="B17:B18"/>
    <mergeCell ref="D17:D18"/>
    <mergeCell ref="B19:B20"/>
    <mergeCell ref="B21:B22"/>
    <mergeCell ref="D21:D22"/>
    <mergeCell ref="J31:J32"/>
    <mergeCell ref="K29:K30"/>
    <mergeCell ref="G35:G36"/>
    <mergeCell ref="H31:H32"/>
    <mergeCell ref="C23:C24"/>
    <mergeCell ref="K41:K42"/>
    <mergeCell ref="H37:H38"/>
    <mergeCell ref="H39:H40"/>
    <mergeCell ref="H41:H42"/>
    <mergeCell ref="G31:G32"/>
    <mergeCell ref="H27:H28"/>
    <mergeCell ref="I27:I28"/>
    <mergeCell ref="K21:K22"/>
    <mergeCell ref="L21:L22"/>
    <mergeCell ref="L23:L24"/>
    <mergeCell ref="K23:K24"/>
    <mergeCell ref="I23:I24"/>
    <mergeCell ref="G33:G34"/>
    <mergeCell ref="H25:H26"/>
    <mergeCell ref="I25:I26"/>
    <mergeCell ref="A31:A32"/>
    <mergeCell ref="I31:I32"/>
    <mergeCell ref="D15:D16"/>
    <mergeCell ref="B15:B16"/>
    <mergeCell ref="F15:F16"/>
    <mergeCell ref="A23:A24"/>
    <mergeCell ref="A25:A26"/>
    <mergeCell ref="B23:B24"/>
    <mergeCell ref="D23:D24"/>
    <mergeCell ref="G25:G26"/>
    <mergeCell ref="G23:G24"/>
    <mergeCell ref="A29:A30"/>
    <mergeCell ref="G29:G30"/>
    <mergeCell ref="A27:A28"/>
    <mergeCell ref="G27:G28"/>
    <mergeCell ref="H23:H24"/>
    <mergeCell ref="D19:D20"/>
    <mergeCell ref="B25:B26"/>
    <mergeCell ref="B27:B28"/>
    <mergeCell ref="B29:B30"/>
    <mergeCell ref="B31:B32"/>
    <mergeCell ref="J23:J24"/>
    <mergeCell ref="J19:J20"/>
    <mergeCell ref="K19:K20"/>
    <mergeCell ref="L19:L20"/>
    <mergeCell ref="A19:A20"/>
    <mergeCell ref="G19:G20"/>
    <mergeCell ref="A21:A22"/>
    <mergeCell ref="G21:G22"/>
    <mergeCell ref="H19:H20"/>
    <mergeCell ref="I19:I20"/>
    <mergeCell ref="G11:G14"/>
    <mergeCell ref="A15:A16"/>
    <mergeCell ref="G15:G16"/>
    <mergeCell ref="A17:A18"/>
    <mergeCell ref="H21:H22"/>
    <mergeCell ref="I21:I22"/>
    <mergeCell ref="L15:L16"/>
    <mergeCell ref="G17:G18"/>
    <mergeCell ref="H15:H16"/>
    <mergeCell ref="I15:I16"/>
    <mergeCell ref="J15:J16"/>
    <mergeCell ref="K15:K16"/>
    <mergeCell ref="J17:J18"/>
    <mergeCell ref="K17:K18"/>
    <mergeCell ref="L17:L18"/>
    <mergeCell ref="H17:H18"/>
    <mergeCell ref="I17:I18"/>
    <mergeCell ref="J21:J22"/>
    <mergeCell ref="J25:J26"/>
    <mergeCell ref="J27:J28"/>
    <mergeCell ref="H29:H30"/>
    <mergeCell ref="I29:I30"/>
    <mergeCell ref="J29:J30"/>
    <mergeCell ref="G41:G42"/>
    <mergeCell ref="L31:L32"/>
    <mergeCell ref="L33:L34"/>
    <mergeCell ref="K31:K32"/>
    <mergeCell ref="K33:K34"/>
    <mergeCell ref="I33:I34"/>
    <mergeCell ref="I35:I36"/>
    <mergeCell ref="K25:K26"/>
    <mergeCell ref="L25:L26"/>
    <mergeCell ref="G37:G38"/>
    <mergeCell ref="G39:G40"/>
    <mergeCell ref="H33:H34"/>
    <mergeCell ref="H35:H36"/>
    <mergeCell ref="J33:J34"/>
    <mergeCell ref="J35:J36"/>
    <mergeCell ref="K27:K28"/>
    <mergeCell ref="L27:L28"/>
    <mergeCell ref="L29:L30"/>
    <mergeCell ref="L35:L36"/>
  </mergeCells>
  <pageMargins left="0.7" right="0.7" top="0.75" bottom="0.75" header="0.3" footer="0.3"/>
  <pageSetup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B30"/>
  <sheetViews>
    <sheetView showGridLines="0" view="pageBreakPreview" zoomScale="90" zoomScaleNormal="90" zoomScaleSheetLayoutView="90" workbookViewId="0">
      <selection activeCell="H11" sqref="H11"/>
    </sheetView>
  </sheetViews>
  <sheetFormatPr baseColWidth="10" defaultRowHeight="14.25" x14ac:dyDescent="0.45"/>
  <cols>
    <col min="1" max="1" width="4.3984375" customWidth="1"/>
    <col min="2" max="2" width="31" customWidth="1"/>
    <col min="3" max="3" width="2.59765625" customWidth="1"/>
    <col min="4" max="4" width="17.86328125" customWidth="1"/>
    <col min="5" max="5" width="3" customWidth="1"/>
    <col min="6" max="6" width="20.86328125" customWidth="1"/>
    <col min="7" max="7" width="2.265625" customWidth="1"/>
    <col min="8" max="8" width="18.265625" customWidth="1"/>
    <col min="9" max="9" width="22.86328125" customWidth="1"/>
    <col min="10" max="10" width="3" customWidth="1"/>
    <col min="11" max="11" width="17.1328125" customWidth="1"/>
    <col min="12" max="12" width="3.59765625" customWidth="1"/>
    <col min="13" max="13" width="32" customWidth="1"/>
    <col min="16" max="16" width="16" bestFit="1" customWidth="1"/>
  </cols>
  <sheetData>
    <row r="7" spans="1:19" ht="8.25" customHeight="1" x14ac:dyDescent="0.45"/>
    <row r="8" spans="1:19" ht="4.5" customHeight="1" x14ac:dyDescent="0.45">
      <c r="A8" s="1"/>
      <c r="B8" s="1"/>
      <c r="C8" s="1"/>
      <c r="D8" s="1"/>
      <c r="E8" s="1"/>
      <c r="F8" s="1"/>
      <c r="G8" s="1"/>
      <c r="H8" s="1"/>
      <c r="I8" s="1"/>
      <c r="J8" s="1"/>
      <c r="K8" s="1"/>
      <c r="L8" s="1"/>
      <c r="M8" s="8"/>
      <c r="N8" s="8"/>
      <c r="O8" s="8"/>
      <c r="P8" s="8"/>
      <c r="Q8" s="8"/>
      <c r="R8" s="8"/>
      <c r="S8" s="8"/>
    </row>
    <row r="9" spans="1:19" ht="47.25" customHeight="1" x14ac:dyDescent="0.45">
      <c r="A9" s="1"/>
      <c r="B9" s="45" t="s">
        <v>59</v>
      </c>
      <c r="C9" s="1"/>
      <c r="D9" s="46" t="s">
        <v>60</v>
      </c>
      <c r="E9" s="1"/>
      <c r="F9" s="45" t="s">
        <v>65</v>
      </c>
      <c r="G9" s="46"/>
      <c r="H9" s="45" t="s">
        <v>104</v>
      </c>
      <c r="I9" s="45" t="s">
        <v>105</v>
      </c>
      <c r="J9" s="46"/>
      <c r="K9" s="45" t="s">
        <v>22</v>
      </c>
      <c r="L9" s="46"/>
      <c r="M9" s="8"/>
      <c r="N9" s="8"/>
      <c r="O9" s="8"/>
      <c r="P9" s="8"/>
      <c r="Q9" s="8"/>
      <c r="R9" s="8"/>
      <c r="S9" s="8"/>
    </row>
    <row r="10" spans="1:19" x14ac:dyDescent="0.45">
      <c r="A10" s="1"/>
      <c r="B10" s="1"/>
      <c r="C10" s="1"/>
      <c r="D10" s="1"/>
      <c r="E10" s="1"/>
      <c r="F10" s="1"/>
      <c r="G10" s="1"/>
      <c r="H10" s="1"/>
      <c r="I10" s="1"/>
      <c r="J10" s="1"/>
      <c r="K10" s="1"/>
      <c r="L10" s="1"/>
      <c r="M10" s="8"/>
      <c r="N10" s="8"/>
      <c r="O10" s="8"/>
      <c r="P10" s="8"/>
      <c r="Q10" s="8"/>
      <c r="R10" s="8"/>
      <c r="S10" s="8"/>
    </row>
    <row r="11" spans="1:19" ht="15.75" x14ac:dyDescent="0.45">
      <c r="A11" s="63">
        <v>1</v>
      </c>
      <c r="B11" s="166" t="s">
        <v>66</v>
      </c>
      <c r="C11" s="167"/>
      <c r="D11" s="166" t="s">
        <v>61</v>
      </c>
      <c r="E11" s="167"/>
      <c r="F11" s="168">
        <v>16200000</v>
      </c>
      <c r="G11" s="167"/>
      <c r="H11" s="168">
        <v>12150000</v>
      </c>
      <c r="I11" s="169">
        <v>0</v>
      </c>
      <c r="J11" s="170"/>
      <c r="K11" s="168">
        <v>16200000</v>
      </c>
      <c r="L11" s="149"/>
      <c r="P11" s="56"/>
    </row>
    <row r="12" spans="1:19" ht="23.25" x14ac:dyDescent="0.45">
      <c r="A12" s="103">
        <f>A11+1</f>
        <v>2</v>
      </c>
      <c r="B12" s="171" t="s">
        <v>67</v>
      </c>
      <c r="C12" s="167"/>
      <c r="D12" s="171" t="s">
        <v>62</v>
      </c>
      <c r="E12" s="167"/>
      <c r="F12" s="172">
        <v>100000000</v>
      </c>
      <c r="G12" s="167"/>
      <c r="H12" s="168"/>
      <c r="I12" s="169">
        <v>0</v>
      </c>
      <c r="J12" s="170"/>
      <c r="K12" s="172">
        <v>0</v>
      </c>
      <c r="L12" s="149"/>
    </row>
    <row r="13" spans="1:19" ht="23.25" x14ac:dyDescent="0.45">
      <c r="A13" s="103">
        <f t="shared" ref="A13:A20" si="0">A12+1</f>
        <v>3</v>
      </c>
      <c r="B13" s="166" t="s">
        <v>75</v>
      </c>
      <c r="C13" s="167"/>
      <c r="D13" s="166" t="s">
        <v>62</v>
      </c>
      <c r="E13" s="167"/>
      <c r="F13" s="168">
        <v>50000000</v>
      </c>
      <c r="G13" s="167"/>
      <c r="H13" s="168"/>
      <c r="I13" s="169">
        <f t="shared" ref="I13:I20" si="1">H13-K13</f>
        <v>0</v>
      </c>
      <c r="J13" s="170"/>
      <c r="K13" s="168">
        <v>0</v>
      </c>
      <c r="L13" s="149"/>
      <c r="M13" s="24"/>
    </row>
    <row r="14" spans="1:19" ht="34.9" x14ac:dyDescent="0.45">
      <c r="A14" s="103">
        <f t="shared" si="0"/>
        <v>4</v>
      </c>
      <c r="B14" s="166" t="s">
        <v>76</v>
      </c>
      <c r="C14" s="167"/>
      <c r="D14" s="166" t="s">
        <v>62</v>
      </c>
      <c r="E14" s="167"/>
      <c r="F14" s="168">
        <v>50000000</v>
      </c>
      <c r="G14" s="167"/>
      <c r="H14" s="168"/>
      <c r="I14" s="169">
        <f t="shared" si="1"/>
        <v>0</v>
      </c>
      <c r="J14" s="170"/>
      <c r="K14" s="168">
        <v>0</v>
      </c>
      <c r="L14" s="149"/>
    </row>
    <row r="15" spans="1:19" ht="34.9" x14ac:dyDescent="0.45">
      <c r="A15" s="103">
        <f t="shared" si="0"/>
        <v>5</v>
      </c>
      <c r="B15" s="166" t="s">
        <v>68</v>
      </c>
      <c r="C15" s="167"/>
      <c r="D15" s="166" t="s">
        <v>64</v>
      </c>
      <c r="E15" s="167"/>
      <c r="F15" s="168">
        <v>10200000</v>
      </c>
      <c r="G15" s="167"/>
      <c r="H15" s="168">
        <v>0</v>
      </c>
      <c r="I15" s="169">
        <f t="shared" si="1"/>
        <v>0</v>
      </c>
      <c r="J15" s="170"/>
      <c r="K15" s="168">
        <v>0</v>
      </c>
      <c r="L15" s="48"/>
    </row>
    <row r="16" spans="1:19" ht="15.75" x14ac:dyDescent="0.45">
      <c r="A16" s="103">
        <f t="shared" si="0"/>
        <v>6</v>
      </c>
      <c r="B16" s="166" t="s">
        <v>66</v>
      </c>
      <c r="C16" s="167"/>
      <c r="D16" s="166" t="s">
        <v>63</v>
      </c>
      <c r="E16" s="167"/>
      <c r="F16" s="168">
        <v>85000000</v>
      </c>
      <c r="G16" s="167"/>
      <c r="H16" s="168">
        <v>74166666.670000002</v>
      </c>
      <c r="I16" s="169">
        <f>H16-K16</f>
        <v>74166666.670000002</v>
      </c>
      <c r="J16" s="170"/>
      <c r="K16" s="168">
        <v>0</v>
      </c>
      <c r="L16" s="48"/>
    </row>
    <row r="17" spans="1:28" ht="34.9" x14ac:dyDescent="0.45">
      <c r="A17" s="103">
        <f t="shared" si="0"/>
        <v>7</v>
      </c>
      <c r="B17" s="166" t="s">
        <v>76</v>
      </c>
      <c r="C17" s="167"/>
      <c r="D17" s="166" t="s">
        <v>79</v>
      </c>
      <c r="E17" s="167"/>
      <c r="F17" s="168">
        <v>20000000</v>
      </c>
      <c r="G17" s="167"/>
      <c r="H17" s="168"/>
      <c r="I17" s="169">
        <f t="shared" si="1"/>
        <v>0</v>
      </c>
      <c r="J17" s="170"/>
      <c r="K17" s="168">
        <v>0</v>
      </c>
      <c r="L17" s="50"/>
    </row>
    <row r="18" spans="1:28" ht="34.9" x14ac:dyDescent="0.45">
      <c r="A18" s="103">
        <f t="shared" si="0"/>
        <v>8</v>
      </c>
      <c r="B18" s="166" t="s">
        <v>77</v>
      </c>
      <c r="C18" s="167"/>
      <c r="D18" s="166" t="s">
        <v>79</v>
      </c>
      <c r="E18" s="167"/>
      <c r="F18" s="168">
        <v>40000000</v>
      </c>
      <c r="G18" s="167"/>
      <c r="H18" s="168"/>
      <c r="I18" s="169">
        <f t="shared" si="1"/>
        <v>0</v>
      </c>
      <c r="J18" s="170"/>
      <c r="K18" s="168">
        <v>0</v>
      </c>
      <c r="L18" s="50"/>
    </row>
    <row r="19" spans="1:28" ht="23.25" x14ac:dyDescent="0.45">
      <c r="A19" s="103">
        <f t="shared" si="0"/>
        <v>9</v>
      </c>
      <c r="B19" s="173" t="s">
        <v>78</v>
      </c>
      <c r="C19" s="174"/>
      <c r="D19" s="173" t="s">
        <v>79</v>
      </c>
      <c r="E19" s="174"/>
      <c r="F19" s="169">
        <v>30000000</v>
      </c>
      <c r="G19" s="174"/>
      <c r="H19" s="169"/>
      <c r="I19" s="169">
        <f t="shared" si="1"/>
        <v>0</v>
      </c>
      <c r="J19" s="175"/>
      <c r="K19" s="169">
        <v>0</v>
      </c>
      <c r="L19" s="62"/>
    </row>
    <row r="20" spans="1:28" ht="23.25" x14ac:dyDescent="0.45">
      <c r="A20" s="103">
        <f t="shared" si="0"/>
        <v>10</v>
      </c>
      <c r="B20" s="173" t="s">
        <v>67</v>
      </c>
      <c r="C20" s="174"/>
      <c r="D20" s="173" t="s">
        <v>80</v>
      </c>
      <c r="E20" s="174"/>
      <c r="F20" s="169">
        <v>150000000</v>
      </c>
      <c r="G20" s="174"/>
      <c r="H20" s="169"/>
      <c r="I20" s="169">
        <f t="shared" si="1"/>
        <v>0</v>
      </c>
      <c r="J20" s="175"/>
      <c r="K20" s="169">
        <v>0</v>
      </c>
      <c r="L20" s="62"/>
    </row>
    <row r="21" spans="1:28" ht="28.5" customHeight="1" x14ac:dyDescent="0.45">
      <c r="A21" s="148" t="s">
        <v>106</v>
      </c>
      <c r="B21" s="148"/>
      <c r="C21" s="148"/>
      <c r="D21" s="148"/>
      <c r="E21" s="55"/>
      <c r="F21" s="150">
        <f>SUM(H11:H20)</f>
        <v>86316666.670000002</v>
      </c>
      <c r="G21" s="149"/>
      <c r="H21" s="150" t="s">
        <v>107</v>
      </c>
      <c r="I21" s="150"/>
      <c r="J21" s="150"/>
      <c r="K21" s="150">
        <f>SUM(K11:K20)</f>
        <v>16200000</v>
      </c>
    </row>
    <row r="22" spans="1:28" ht="28.5" customHeight="1" x14ac:dyDescent="0.45">
      <c r="A22" s="148"/>
      <c r="B22" s="148"/>
      <c r="C22" s="148"/>
      <c r="D22" s="148"/>
      <c r="E22" s="55"/>
      <c r="F22" s="150"/>
      <c r="G22" s="149"/>
      <c r="H22" s="150"/>
      <c r="I22" s="150"/>
      <c r="J22" s="150"/>
      <c r="K22" s="150"/>
    </row>
    <row r="23" spans="1:28" x14ac:dyDescent="0.45">
      <c r="A23" s="43"/>
    </row>
    <row r="24" spans="1:28" x14ac:dyDescent="0.45">
      <c r="A24" s="43" t="s">
        <v>74</v>
      </c>
    </row>
    <row r="25" spans="1:28" x14ac:dyDescent="0.45">
      <c r="A25" s="43"/>
    </row>
    <row r="27" spans="1:28" ht="22.15" x14ac:dyDescent="0.55000000000000004">
      <c r="AB27" s="17"/>
    </row>
    <row r="28" spans="1:28" ht="22.15" x14ac:dyDescent="0.55000000000000004">
      <c r="AB28" s="17"/>
    </row>
    <row r="29" spans="1:28" ht="22.15" x14ac:dyDescent="0.55000000000000004">
      <c r="AB29" s="17"/>
    </row>
    <row r="30" spans="1:28" ht="22.15" x14ac:dyDescent="0.55000000000000004">
      <c r="AB30" s="17"/>
    </row>
  </sheetData>
  <customSheetViews>
    <customSheetView guid="{8EA58AF3-E87D-42A9-9890-AE18CCA466EF}" scale="90" topLeftCell="A12">
      <selection activeCell="F21" sqref="F21:F22"/>
    </customSheetView>
  </customSheetViews>
  <mergeCells count="7">
    <mergeCell ref="A21:D22"/>
    <mergeCell ref="L11:L14"/>
    <mergeCell ref="K21:K22"/>
    <mergeCell ref="H21:I22"/>
    <mergeCell ref="F21:F22"/>
    <mergeCell ref="G21:G22"/>
    <mergeCell ref="J21:J22"/>
  </mergeCells>
  <pageMargins left="0.7" right="0.7" top="0.75" bottom="0.75" header="0.3" footer="0.3"/>
  <pageSetup scale="6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2"/>
  <sheetViews>
    <sheetView showGridLines="0" view="pageBreakPreview" topLeftCell="A49" zoomScaleNormal="100" zoomScaleSheetLayoutView="100" workbookViewId="0">
      <selection activeCell="Y75" sqref="Y75:Y76"/>
    </sheetView>
  </sheetViews>
  <sheetFormatPr baseColWidth="10" defaultRowHeight="14.25" x14ac:dyDescent="0.45"/>
  <cols>
    <col min="1" max="1" width="4" customWidth="1"/>
    <col min="2" max="2" width="21.3984375" customWidth="1"/>
    <col min="3" max="3" width="2" customWidth="1"/>
    <col min="4" max="4" width="17.3984375" customWidth="1"/>
    <col min="5" max="5" width="1.3984375" customWidth="1"/>
    <col min="6" max="6" width="18.59765625" customWidth="1"/>
    <col min="7" max="7" width="1" customWidth="1"/>
    <col min="8" max="8" width="24.265625" customWidth="1"/>
    <col min="9" max="9" width="1.59765625" customWidth="1"/>
    <col min="10" max="10" width="4.1328125" customWidth="1"/>
    <col min="11" max="11" width="22.1328125" customWidth="1"/>
    <col min="12" max="12" width="2.1328125" customWidth="1"/>
    <col min="13" max="13" width="16.86328125" customWidth="1"/>
    <col min="14" max="14" width="1.73046875" customWidth="1"/>
    <col min="15" max="15" width="23.73046875" customWidth="1"/>
    <col min="16" max="16" width="1.265625" customWidth="1"/>
    <col min="17" max="17" width="24.3984375" customWidth="1"/>
    <col min="18" max="18" width="3.86328125" customWidth="1"/>
    <col min="19" max="19" width="24" customWidth="1"/>
    <col min="20" max="20" width="1.59765625" customWidth="1"/>
    <col min="21" max="21" width="17.73046875" customWidth="1"/>
    <col min="22" max="22" width="2.1328125" customWidth="1"/>
    <col min="23" max="23" width="26.59765625" customWidth="1"/>
    <col min="24" max="24" width="1.73046875" customWidth="1"/>
    <col min="25" max="25" width="25.73046875" customWidth="1"/>
  </cols>
  <sheetData>
    <row r="1" spans="1:25" hidden="1" x14ac:dyDescent="0.45"/>
    <row r="2" spans="1:25" hidden="1" x14ac:dyDescent="0.45"/>
    <row r="3" spans="1:25" hidden="1" x14ac:dyDescent="0.45"/>
    <row r="11" spans="1:25" ht="30" x14ac:dyDescent="0.45">
      <c r="A11" s="1"/>
      <c r="B11" s="2" t="s">
        <v>0</v>
      </c>
      <c r="C11" s="2"/>
      <c r="D11" s="2" t="s">
        <v>25</v>
      </c>
      <c r="E11" s="2"/>
      <c r="F11" s="2" t="s">
        <v>26</v>
      </c>
      <c r="G11" s="2"/>
      <c r="H11" s="2" t="s">
        <v>27</v>
      </c>
      <c r="I11" s="2"/>
      <c r="J11" s="118"/>
      <c r="K11" s="2" t="s">
        <v>0</v>
      </c>
      <c r="L11" s="2"/>
      <c r="M11" s="2" t="s">
        <v>25</v>
      </c>
      <c r="N11" s="2"/>
      <c r="O11" s="2" t="s">
        <v>26</v>
      </c>
      <c r="P11" s="2"/>
      <c r="Q11" s="2" t="s">
        <v>27</v>
      </c>
      <c r="R11" s="157"/>
      <c r="S11" s="2" t="s">
        <v>0</v>
      </c>
      <c r="T11" s="2"/>
      <c r="U11" s="2" t="s">
        <v>25</v>
      </c>
      <c r="V11" s="2"/>
      <c r="W11" s="2" t="s">
        <v>26</v>
      </c>
      <c r="X11" s="2"/>
      <c r="Y11" s="2" t="s">
        <v>27</v>
      </c>
    </row>
    <row r="12" spans="1:25" ht="14.25" customHeight="1" x14ac:dyDescent="0.45">
      <c r="A12" s="1"/>
      <c r="B12" s="3"/>
      <c r="C12" s="3"/>
      <c r="D12" s="3"/>
      <c r="E12" s="3"/>
      <c r="F12" s="3"/>
      <c r="G12" s="3"/>
      <c r="H12" s="3"/>
      <c r="I12" s="3"/>
      <c r="J12" s="118"/>
      <c r="K12" s="3"/>
      <c r="L12" s="3"/>
      <c r="M12" s="3"/>
      <c r="N12" s="3"/>
      <c r="O12" s="3"/>
      <c r="P12" s="3"/>
      <c r="Q12" s="3"/>
      <c r="R12" s="157"/>
      <c r="S12" s="3"/>
      <c r="T12" s="3"/>
      <c r="U12" s="3"/>
      <c r="V12" s="3"/>
      <c r="W12" s="3"/>
      <c r="X12" s="3"/>
      <c r="Y12" s="3"/>
    </row>
    <row r="13" spans="1:25" ht="17.649999999999999" x14ac:dyDescent="0.45">
      <c r="A13" s="6"/>
      <c r="B13" s="6"/>
      <c r="C13" s="6"/>
      <c r="D13" s="7" t="s">
        <v>28</v>
      </c>
      <c r="E13" s="6"/>
      <c r="F13" s="6"/>
      <c r="G13" s="6"/>
      <c r="H13" s="6"/>
      <c r="I13" s="6"/>
      <c r="J13" s="118"/>
      <c r="K13" s="6"/>
      <c r="L13" s="6"/>
      <c r="M13" s="7"/>
      <c r="N13" s="6"/>
      <c r="O13" s="7" t="s">
        <v>29</v>
      </c>
      <c r="P13" s="6"/>
      <c r="Q13" s="6"/>
      <c r="R13" s="157"/>
      <c r="S13" s="6"/>
      <c r="T13" s="6"/>
      <c r="U13" s="7"/>
      <c r="V13" s="7" t="s">
        <v>52</v>
      </c>
      <c r="W13" s="6"/>
      <c r="X13" s="6"/>
      <c r="Y13" s="6"/>
    </row>
    <row r="14" spans="1:25" ht="14.25" customHeight="1" x14ac:dyDescent="0.45">
      <c r="A14" s="6"/>
      <c r="B14" s="9"/>
      <c r="C14" s="9"/>
      <c r="D14" s="9"/>
      <c r="E14" s="9"/>
      <c r="F14" s="9"/>
      <c r="G14" s="9"/>
      <c r="H14" s="9"/>
      <c r="I14" s="9"/>
      <c r="J14" s="119"/>
      <c r="K14" s="9"/>
      <c r="L14" s="9"/>
      <c r="M14" s="9"/>
      <c r="N14" s="9"/>
      <c r="O14" s="9"/>
      <c r="P14" s="9"/>
      <c r="Q14" s="21"/>
      <c r="R14" s="157"/>
      <c r="S14" s="9"/>
      <c r="T14" s="9"/>
      <c r="U14" s="9"/>
      <c r="V14" s="9"/>
      <c r="W14" s="9"/>
      <c r="X14" s="9"/>
      <c r="Y14" s="21"/>
    </row>
    <row r="15" spans="1:25" ht="15.75" customHeight="1" x14ac:dyDescent="0.45">
      <c r="A15" s="121">
        <v>1</v>
      </c>
      <c r="B15" s="111" t="s">
        <v>7</v>
      </c>
      <c r="C15" s="113"/>
      <c r="D15" s="109">
        <v>5115348231</v>
      </c>
      <c r="E15" s="107"/>
      <c r="F15" s="122" t="s">
        <v>30</v>
      </c>
      <c r="G15" s="94"/>
      <c r="H15" s="115">
        <v>8866861.8300000001</v>
      </c>
      <c r="I15" s="107"/>
      <c r="J15" s="120">
        <v>1</v>
      </c>
      <c r="K15" s="111" t="s">
        <v>7</v>
      </c>
      <c r="L15" s="113"/>
      <c r="M15" s="109">
        <v>5115348231</v>
      </c>
      <c r="N15" s="107"/>
      <c r="O15" s="122" t="s">
        <v>31</v>
      </c>
      <c r="P15" s="107"/>
      <c r="Q15" s="110">
        <v>85486174.879999995</v>
      </c>
      <c r="R15" s="120">
        <v>1</v>
      </c>
      <c r="S15" s="111" t="s">
        <v>7</v>
      </c>
      <c r="T15" s="113"/>
      <c r="U15" s="109">
        <v>5115348231</v>
      </c>
      <c r="V15" s="107"/>
      <c r="W15" s="122" t="s">
        <v>31</v>
      </c>
      <c r="X15" s="107"/>
      <c r="Y15" s="161">
        <v>0</v>
      </c>
    </row>
    <row r="16" spans="1:25" ht="15.75" customHeight="1" x14ac:dyDescent="0.45">
      <c r="A16" s="121"/>
      <c r="B16" s="112"/>
      <c r="C16" s="113"/>
      <c r="D16" s="115"/>
      <c r="E16" s="113"/>
      <c r="F16" s="152"/>
      <c r="G16" s="95"/>
      <c r="H16" s="115"/>
      <c r="I16" s="113"/>
      <c r="J16" s="121"/>
      <c r="K16" s="112"/>
      <c r="L16" s="113"/>
      <c r="M16" s="115"/>
      <c r="N16" s="113"/>
      <c r="O16" s="152"/>
      <c r="P16" s="108"/>
      <c r="Q16" s="110"/>
      <c r="R16" s="121"/>
      <c r="S16" s="112"/>
      <c r="T16" s="113"/>
      <c r="U16" s="115"/>
      <c r="V16" s="108"/>
      <c r="W16" s="152"/>
      <c r="X16" s="113"/>
      <c r="Y16" s="142"/>
    </row>
    <row r="17" spans="1:25" ht="15.75" customHeight="1" x14ac:dyDescent="0.45">
      <c r="A17" s="121">
        <f>A15+1</f>
        <v>2</v>
      </c>
      <c r="B17" s="112" t="s">
        <v>71</v>
      </c>
      <c r="C17" s="74"/>
      <c r="D17" s="115">
        <v>3000000000</v>
      </c>
      <c r="E17" s="113"/>
      <c r="F17" s="152"/>
      <c r="G17" s="93"/>
      <c r="H17" s="115">
        <v>5261909.9800000004</v>
      </c>
      <c r="I17" s="113"/>
      <c r="J17" s="121">
        <f>J15+1</f>
        <v>2</v>
      </c>
      <c r="K17" s="112" t="s">
        <v>71</v>
      </c>
      <c r="L17" s="99"/>
      <c r="M17" s="115">
        <v>3000000000</v>
      </c>
      <c r="N17" s="113"/>
      <c r="O17" s="152"/>
      <c r="P17" s="113"/>
      <c r="Q17" s="110">
        <v>50208167.149999999</v>
      </c>
      <c r="R17" s="121">
        <f>R15+1</f>
        <v>2</v>
      </c>
      <c r="S17" s="112" t="s">
        <v>71</v>
      </c>
      <c r="T17" s="99"/>
      <c r="U17" s="115">
        <v>3000000000</v>
      </c>
      <c r="V17" s="113"/>
      <c r="W17" s="152"/>
      <c r="X17" s="113"/>
      <c r="Y17" s="142">
        <v>0</v>
      </c>
    </row>
    <row r="18" spans="1:25" ht="15.75" customHeight="1" x14ac:dyDescent="0.45">
      <c r="A18" s="121"/>
      <c r="B18" s="112"/>
      <c r="C18" s="74"/>
      <c r="D18" s="115"/>
      <c r="E18" s="113"/>
      <c r="F18" s="152"/>
      <c r="G18" s="93"/>
      <c r="H18" s="115"/>
      <c r="I18" s="113"/>
      <c r="J18" s="121"/>
      <c r="K18" s="112"/>
      <c r="L18" s="99"/>
      <c r="M18" s="115"/>
      <c r="N18" s="113"/>
      <c r="O18" s="152"/>
      <c r="P18" s="113"/>
      <c r="Q18" s="110"/>
      <c r="R18" s="121"/>
      <c r="S18" s="112"/>
      <c r="T18" s="99"/>
      <c r="U18" s="115"/>
      <c r="V18" s="113"/>
      <c r="W18" s="152"/>
      <c r="X18" s="113"/>
      <c r="Y18" s="142"/>
    </row>
    <row r="19" spans="1:25" ht="15.75" customHeight="1" x14ac:dyDescent="0.45">
      <c r="A19" s="121">
        <f t="shared" ref="A19" si="0">A17+1</f>
        <v>3</v>
      </c>
      <c r="B19" s="112" t="s">
        <v>72</v>
      </c>
      <c r="C19" s="74"/>
      <c r="D19" s="115">
        <v>2000000000</v>
      </c>
      <c r="E19" s="113"/>
      <c r="F19" s="152"/>
      <c r="G19" s="93"/>
      <c r="H19" s="115">
        <v>3510000</v>
      </c>
      <c r="I19" s="113"/>
      <c r="J19" s="121">
        <f t="shared" ref="J19" si="1">J17+1</f>
        <v>3</v>
      </c>
      <c r="K19" s="112" t="s">
        <v>72</v>
      </c>
      <c r="L19" s="99"/>
      <c r="M19" s="115">
        <v>2000000000</v>
      </c>
      <c r="N19" s="113"/>
      <c r="O19" s="152"/>
      <c r="P19" s="113"/>
      <c r="Q19" s="110">
        <v>33847946.460000001</v>
      </c>
      <c r="R19" s="121">
        <f t="shared" ref="R19" si="2">R17+1</f>
        <v>3</v>
      </c>
      <c r="S19" s="112" t="s">
        <v>72</v>
      </c>
      <c r="T19" s="99"/>
      <c r="U19" s="115">
        <v>2000000000</v>
      </c>
      <c r="V19" s="113"/>
      <c r="W19" s="152"/>
      <c r="X19" s="113"/>
      <c r="Y19" s="142">
        <v>0</v>
      </c>
    </row>
    <row r="20" spans="1:25" ht="15.75" customHeight="1" x14ac:dyDescent="0.45">
      <c r="A20" s="121"/>
      <c r="B20" s="112"/>
      <c r="C20" s="74"/>
      <c r="D20" s="115"/>
      <c r="E20" s="113"/>
      <c r="F20" s="152"/>
      <c r="G20" s="93"/>
      <c r="H20" s="115"/>
      <c r="I20" s="113"/>
      <c r="J20" s="121"/>
      <c r="K20" s="112"/>
      <c r="L20" s="99"/>
      <c r="M20" s="115"/>
      <c r="N20" s="113"/>
      <c r="O20" s="152"/>
      <c r="P20" s="113"/>
      <c r="Q20" s="110"/>
      <c r="R20" s="121"/>
      <c r="S20" s="112"/>
      <c r="T20" s="99"/>
      <c r="U20" s="115"/>
      <c r="V20" s="113"/>
      <c r="W20" s="152"/>
      <c r="X20" s="113"/>
      <c r="Y20" s="142"/>
    </row>
    <row r="21" spans="1:25" ht="15.75" customHeight="1" x14ac:dyDescent="0.45">
      <c r="A21" s="121">
        <f t="shared" ref="A21" si="3">A19+1</f>
        <v>4</v>
      </c>
      <c r="B21" s="112" t="s">
        <v>72</v>
      </c>
      <c r="C21" s="74"/>
      <c r="D21" s="115">
        <v>1000000000</v>
      </c>
      <c r="E21" s="113"/>
      <c r="F21" s="152"/>
      <c r="G21" s="93"/>
      <c r="H21" s="115">
        <v>1755000</v>
      </c>
      <c r="I21" s="113"/>
      <c r="J21" s="121">
        <f t="shared" ref="J21" si="4">J19+1</f>
        <v>4</v>
      </c>
      <c r="K21" s="112" t="s">
        <v>72</v>
      </c>
      <c r="L21" s="99"/>
      <c r="M21" s="115">
        <v>1000000000</v>
      </c>
      <c r="N21" s="113"/>
      <c r="O21" s="152"/>
      <c r="P21" s="113"/>
      <c r="Q21" s="110">
        <v>16974855.91</v>
      </c>
      <c r="R21" s="121">
        <f t="shared" ref="R21" si="5">R19+1</f>
        <v>4</v>
      </c>
      <c r="S21" s="112" t="s">
        <v>72</v>
      </c>
      <c r="T21" s="99"/>
      <c r="U21" s="115">
        <v>1000000000</v>
      </c>
      <c r="V21" s="113"/>
      <c r="W21" s="152"/>
      <c r="X21" s="113"/>
      <c r="Y21" s="142">
        <v>0</v>
      </c>
    </row>
    <row r="22" spans="1:25" ht="15.75" customHeight="1" x14ac:dyDescent="0.45">
      <c r="A22" s="121"/>
      <c r="B22" s="112"/>
      <c r="C22" s="74"/>
      <c r="D22" s="115"/>
      <c r="E22" s="113"/>
      <c r="F22" s="152"/>
      <c r="G22" s="93"/>
      <c r="H22" s="115"/>
      <c r="I22" s="113"/>
      <c r="J22" s="121"/>
      <c r="K22" s="112"/>
      <c r="L22" s="99"/>
      <c r="M22" s="115"/>
      <c r="N22" s="113"/>
      <c r="O22" s="152"/>
      <c r="P22" s="113"/>
      <c r="Q22" s="110"/>
      <c r="R22" s="121"/>
      <c r="S22" s="112"/>
      <c r="T22" s="99"/>
      <c r="U22" s="115"/>
      <c r="V22" s="113"/>
      <c r="W22" s="152"/>
      <c r="X22" s="113"/>
      <c r="Y22" s="142"/>
    </row>
    <row r="23" spans="1:25" ht="15.75" customHeight="1" x14ac:dyDescent="0.45">
      <c r="A23" s="121">
        <f t="shared" ref="A23" si="6">A21+1</f>
        <v>5</v>
      </c>
      <c r="B23" s="112" t="s">
        <v>7</v>
      </c>
      <c r="C23" s="108"/>
      <c r="D23" s="115">
        <v>2300000000</v>
      </c>
      <c r="E23" s="113"/>
      <c r="F23" s="152"/>
      <c r="G23" s="93"/>
      <c r="H23" s="115">
        <v>1297140</v>
      </c>
      <c r="I23" s="113"/>
      <c r="J23" s="121">
        <f t="shared" ref="J23:J63" si="7">J21+1</f>
        <v>5</v>
      </c>
      <c r="K23" s="112" t="s">
        <v>7</v>
      </c>
      <c r="L23" s="108"/>
      <c r="M23" s="115">
        <v>2300000000</v>
      </c>
      <c r="N23" s="113"/>
      <c r="O23" s="152"/>
      <c r="P23" s="113"/>
      <c r="Q23" s="110">
        <v>13529362.609999999</v>
      </c>
      <c r="R23" s="121">
        <f t="shared" ref="R23:R63" si="8">R21+1</f>
        <v>5</v>
      </c>
      <c r="S23" s="112" t="s">
        <v>7</v>
      </c>
      <c r="T23" s="108"/>
      <c r="U23" s="115">
        <v>2300000000</v>
      </c>
      <c r="V23" s="113"/>
      <c r="W23" s="152"/>
      <c r="X23" s="113"/>
      <c r="Y23" s="142">
        <v>0</v>
      </c>
    </row>
    <row r="24" spans="1:25" ht="15.75" customHeight="1" x14ac:dyDescent="0.45">
      <c r="A24" s="121"/>
      <c r="B24" s="112"/>
      <c r="C24" s="113"/>
      <c r="D24" s="115"/>
      <c r="E24" s="113"/>
      <c r="F24" s="152"/>
      <c r="G24" s="93"/>
      <c r="H24" s="115"/>
      <c r="I24" s="113"/>
      <c r="J24" s="121"/>
      <c r="K24" s="112"/>
      <c r="L24" s="113"/>
      <c r="M24" s="115"/>
      <c r="N24" s="113"/>
      <c r="O24" s="152"/>
      <c r="P24" s="113"/>
      <c r="Q24" s="110"/>
      <c r="R24" s="121"/>
      <c r="S24" s="112"/>
      <c r="T24" s="113"/>
      <c r="U24" s="115"/>
      <c r="V24" s="113"/>
      <c r="W24" s="152"/>
      <c r="X24" s="113"/>
      <c r="Y24" s="142"/>
    </row>
    <row r="25" spans="1:25" ht="15.75" customHeight="1" x14ac:dyDescent="0.45">
      <c r="A25" s="121">
        <f>A23+1</f>
        <v>6</v>
      </c>
      <c r="B25" s="112" t="s">
        <v>96</v>
      </c>
      <c r="C25" s="108"/>
      <c r="D25" s="115">
        <v>1000000000</v>
      </c>
      <c r="E25" s="99"/>
      <c r="F25" s="152"/>
      <c r="G25" s="93"/>
      <c r="H25" s="115">
        <v>1096636.1299999999</v>
      </c>
      <c r="I25" s="99"/>
      <c r="J25" s="121">
        <f t="shared" si="7"/>
        <v>6</v>
      </c>
      <c r="K25" s="112" t="s">
        <v>96</v>
      </c>
      <c r="L25" s="108"/>
      <c r="M25" s="115">
        <v>1000000000</v>
      </c>
      <c r="N25" s="99"/>
      <c r="O25" s="152"/>
      <c r="P25" s="99"/>
      <c r="Q25" s="110">
        <v>11650274.529999999</v>
      </c>
      <c r="R25" s="121">
        <f t="shared" si="8"/>
        <v>6</v>
      </c>
      <c r="S25" s="112" t="s">
        <v>96</v>
      </c>
      <c r="T25" s="108"/>
      <c r="U25" s="115">
        <v>1000000000</v>
      </c>
      <c r="V25" s="99"/>
      <c r="W25" s="152"/>
      <c r="X25" s="99"/>
      <c r="Y25" s="142">
        <v>0</v>
      </c>
    </row>
    <row r="26" spans="1:25" ht="15.75" customHeight="1" x14ac:dyDescent="0.45">
      <c r="A26" s="121"/>
      <c r="B26" s="112"/>
      <c r="C26" s="108"/>
      <c r="D26" s="115"/>
      <c r="E26" s="99"/>
      <c r="F26" s="152"/>
      <c r="G26" s="93"/>
      <c r="H26" s="115"/>
      <c r="I26" s="99"/>
      <c r="J26" s="121"/>
      <c r="K26" s="112"/>
      <c r="L26" s="108"/>
      <c r="M26" s="115"/>
      <c r="N26" s="99"/>
      <c r="O26" s="152"/>
      <c r="P26" s="99"/>
      <c r="Q26" s="110"/>
      <c r="R26" s="121"/>
      <c r="S26" s="112"/>
      <c r="T26" s="108"/>
      <c r="U26" s="115"/>
      <c r="V26" s="99"/>
      <c r="W26" s="152"/>
      <c r="X26" s="99"/>
      <c r="Y26" s="142"/>
    </row>
    <row r="27" spans="1:25" ht="15.75" customHeight="1" x14ac:dyDescent="0.45">
      <c r="A27" s="121">
        <f t="shared" ref="A27" si="9">A25+1</f>
        <v>7</v>
      </c>
      <c r="B27" s="112" t="s">
        <v>93</v>
      </c>
      <c r="C27" s="108"/>
      <c r="D27" s="115">
        <v>882581089.62</v>
      </c>
      <c r="E27" s="99"/>
      <c r="F27" s="152"/>
      <c r="G27" s="93"/>
      <c r="H27" s="115">
        <v>894933.32</v>
      </c>
      <c r="I27" s="99"/>
      <c r="J27" s="121">
        <f t="shared" si="7"/>
        <v>7</v>
      </c>
      <c r="K27" s="112" t="s">
        <v>93</v>
      </c>
      <c r="L27" s="108"/>
      <c r="M27" s="115">
        <v>882581089.62</v>
      </c>
      <c r="N27" s="99"/>
      <c r="O27" s="152"/>
      <c r="P27" s="99"/>
      <c r="Q27" s="110">
        <v>7821483.1799999997</v>
      </c>
      <c r="R27" s="121">
        <f t="shared" si="8"/>
        <v>7</v>
      </c>
      <c r="S27" s="112" t="s">
        <v>93</v>
      </c>
      <c r="T27" s="108"/>
      <c r="U27" s="115">
        <v>882581089.62</v>
      </c>
      <c r="V27" s="99"/>
      <c r="W27" s="152"/>
      <c r="X27" s="99"/>
      <c r="Y27" s="142">
        <v>0</v>
      </c>
    </row>
    <row r="28" spans="1:25" ht="15.75" customHeight="1" x14ac:dyDescent="0.45">
      <c r="A28" s="121"/>
      <c r="B28" s="112"/>
      <c r="C28" s="108"/>
      <c r="D28" s="115"/>
      <c r="E28" s="99"/>
      <c r="F28" s="152"/>
      <c r="G28" s="93"/>
      <c r="H28" s="115"/>
      <c r="I28" s="99"/>
      <c r="J28" s="121"/>
      <c r="K28" s="112"/>
      <c r="L28" s="108"/>
      <c r="M28" s="115"/>
      <c r="N28" s="99"/>
      <c r="O28" s="152"/>
      <c r="P28" s="99"/>
      <c r="Q28" s="110"/>
      <c r="R28" s="121"/>
      <c r="S28" s="112"/>
      <c r="T28" s="108"/>
      <c r="U28" s="115"/>
      <c r="V28" s="99"/>
      <c r="W28" s="152"/>
      <c r="X28" s="99"/>
      <c r="Y28" s="142"/>
    </row>
    <row r="29" spans="1:25" ht="15.75" customHeight="1" x14ac:dyDescent="0.45">
      <c r="A29" s="121">
        <f t="shared" ref="A29" si="10">A27+1</f>
        <v>8</v>
      </c>
      <c r="B29" s="112" t="s">
        <v>98</v>
      </c>
      <c r="C29" s="108"/>
      <c r="D29" s="115">
        <v>600000000</v>
      </c>
      <c r="E29" s="99"/>
      <c r="F29" s="152"/>
      <c r="G29" s="93"/>
      <c r="H29" s="115">
        <v>109090909.09090909</v>
      </c>
      <c r="I29" s="99"/>
      <c r="J29" s="121">
        <f t="shared" si="7"/>
        <v>8</v>
      </c>
      <c r="K29" s="112" t="s">
        <v>98</v>
      </c>
      <c r="L29" s="108"/>
      <c r="M29" s="115">
        <v>600000000</v>
      </c>
      <c r="N29" s="99"/>
      <c r="O29" s="152"/>
      <c r="P29" s="99"/>
      <c r="Q29" s="110">
        <v>4436434.8499999996</v>
      </c>
      <c r="R29" s="121">
        <f t="shared" si="8"/>
        <v>8</v>
      </c>
      <c r="S29" s="112" t="s">
        <v>98</v>
      </c>
      <c r="T29" s="108"/>
      <c r="U29" s="115">
        <v>600000000</v>
      </c>
      <c r="V29" s="99"/>
      <c r="W29" s="152"/>
      <c r="X29" s="99"/>
      <c r="Y29" s="142">
        <v>0</v>
      </c>
    </row>
    <row r="30" spans="1:25" ht="15.75" customHeight="1" x14ac:dyDescent="0.45">
      <c r="A30" s="121"/>
      <c r="B30" s="112"/>
      <c r="C30" s="108"/>
      <c r="D30" s="115"/>
      <c r="E30" s="99"/>
      <c r="F30" s="152"/>
      <c r="G30" s="93"/>
      <c r="H30" s="115"/>
      <c r="I30" s="99"/>
      <c r="J30" s="121"/>
      <c r="K30" s="112"/>
      <c r="L30" s="108"/>
      <c r="M30" s="115"/>
      <c r="N30" s="99"/>
      <c r="O30" s="152"/>
      <c r="P30" s="99"/>
      <c r="Q30" s="110"/>
      <c r="R30" s="121"/>
      <c r="S30" s="112"/>
      <c r="T30" s="108"/>
      <c r="U30" s="115"/>
      <c r="V30" s="99"/>
      <c r="W30" s="152"/>
      <c r="X30" s="99"/>
      <c r="Y30" s="142"/>
    </row>
    <row r="31" spans="1:25" ht="15.75" customHeight="1" x14ac:dyDescent="0.45">
      <c r="A31" s="121">
        <f t="shared" ref="A31" si="11">A29+1</f>
        <v>9</v>
      </c>
      <c r="B31" s="112" t="s">
        <v>99</v>
      </c>
      <c r="C31" s="76"/>
      <c r="D31" s="115">
        <v>800000000</v>
      </c>
      <c r="E31" s="99"/>
      <c r="F31" s="152"/>
      <c r="G31" s="93"/>
      <c r="H31" s="115">
        <v>0</v>
      </c>
      <c r="I31" s="99"/>
      <c r="J31" s="121">
        <f t="shared" si="7"/>
        <v>9</v>
      </c>
      <c r="K31" s="112" t="s">
        <v>99</v>
      </c>
      <c r="L31" s="76"/>
      <c r="M31" s="115">
        <v>800000000</v>
      </c>
      <c r="N31" s="99"/>
      <c r="O31" s="152"/>
      <c r="P31" s="99"/>
      <c r="Q31" s="110">
        <v>134388.89000000001</v>
      </c>
      <c r="R31" s="121">
        <f t="shared" si="8"/>
        <v>9</v>
      </c>
      <c r="S31" s="112" t="s">
        <v>99</v>
      </c>
      <c r="T31" s="76"/>
      <c r="U31" s="115">
        <v>800000000</v>
      </c>
      <c r="V31" s="99"/>
      <c r="W31" s="152"/>
      <c r="X31" s="99"/>
      <c r="Y31" s="142">
        <v>0</v>
      </c>
    </row>
    <row r="32" spans="1:25" ht="15.75" customHeight="1" x14ac:dyDescent="0.45">
      <c r="A32" s="121"/>
      <c r="B32" s="112"/>
      <c r="C32" s="76"/>
      <c r="D32" s="115"/>
      <c r="E32" s="99"/>
      <c r="F32" s="152"/>
      <c r="G32" s="93"/>
      <c r="H32" s="115"/>
      <c r="I32" s="99"/>
      <c r="J32" s="121"/>
      <c r="K32" s="112"/>
      <c r="L32" s="76"/>
      <c r="M32" s="115"/>
      <c r="N32" s="99"/>
      <c r="O32" s="152"/>
      <c r="P32" s="99"/>
      <c r="Q32" s="110"/>
      <c r="R32" s="121"/>
      <c r="S32" s="112"/>
      <c r="T32" s="76"/>
      <c r="U32" s="115"/>
      <c r="V32" s="99"/>
      <c r="W32" s="152"/>
      <c r="X32" s="99"/>
      <c r="Y32" s="142"/>
    </row>
    <row r="33" spans="1:25" ht="15.75" customHeight="1" x14ac:dyDescent="0.45">
      <c r="A33" s="121">
        <f t="shared" ref="A33:A63" si="12">A31+1</f>
        <v>10</v>
      </c>
      <c r="B33" s="112" t="s">
        <v>100</v>
      </c>
      <c r="C33" s="76"/>
      <c r="D33" s="115">
        <v>200000000</v>
      </c>
      <c r="E33" s="113"/>
      <c r="F33" s="152"/>
      <c r="G33" s="93"/>
      <c r="H33" s="115">
        <v>0</v>
      </c>
      <c r="I33" s="113"/>
      <c r="J33" s="121">
        <f t="shared" si="7"/>
        <v>10</v>
      </c>
      <c r="K33" s="112" t="s">
        <v>100</v>
      </c>
      <c r="L33" s="76"/>
      <c r="M33" s="115">
        <v>200000000</v>
      </c>
      <c r="N33" s="113"/>
      <c r="O33" s="152"/>
      <c r="P33" s="113"/>
      <c r="Q33" s="110">
        <v>0</v>
      </c>
      <c r="R33" s="121">
        <f t="shared" si="8"/>
        <v>10</v>
      </c>
      <c r="S33" s="112" t="s">
        <v>100</v>
      </c>
      <c r="T33" s="76"/>
      <c r="U33" s="115">
        <v>200000000</v>
      </c>
      <c r="V33" s="113"/>
      <c r="W33" s="152"/>
      <c r="X33" s="113"/>
      <c r="Y33" s="142">
        <v>0</v>
      </c>
    </row>
    <row r="34" spans="1:25" ht="15.75" customHeight="1" x14ac:dyDescent="0.45">
      <c r="A34" s="121"/>
      <c r="B34" s="112"/>
      <c r="C34" s="76"/>
      <c r="D34" s="115"/>
      <c r="E34" s="113"/>
      <c r="F34" s="152"/>
      <c r="G34" s="93"/>
      <c r="H34" s="115"/>
      <c r="I34" s="113"/>
      <c r="J34" s="121"/>
      <c r="K34" s="112"/>
      <c r="L34" s="76"/>
      <c r="M34" s="115"/>
      <c r="N34" s="113"/>
      <c r="O34" s="152"/>
      <c r="P34" s="113"/>
      <c r="Q34" s="110"/>
      <c r="R34" s="121"/>
      <c r="S34" s="112"/>
      <c r="T34" s="76"/>
      <c r="U34" s="115"/>
      <c r="V34" s="113"/>
      <c r="W34" s="152"/>
      <c r="X34" s="113"/>
      <c r="Y34" s="142"/>
    </row>
    <row r="35" spans="1:25" ht="15.75" customHeight="1" x14ac:dyDescent="0.45">
      <c r="A35" s="121">
        <f t="shared" si="12"/>
        <v>11</v>
      </c>
      <c r="B35" s="151" t="s">
        <v>87</v>
      </c>
      <c r="C35" s="76"/>
      <c r="D35" s="115">
        <v>500000000</v>
      </c>
      <c r="E35" s="113"/>
      <c r="F35" s="152"/>
      <c r="G35" s="93"/>
      <c r="H35" s="115">
        <v>2074688.8</v>
      </c>
      <c r="I35" s="113"/>
      <c r="J35" s="121">
        <f t="shared" si="7"/>
        <v>11</v>
      </c>
      <c r="K35" s="151" t="s">
        <v>87</v>
      </c>
      <c r="L35" s="76"/>
      <c r="M35" s="115">
        <v>500000000</v>
      </c>
      <c r="N35" s="113"/>
      <c r="O35" s="152"/>
      <c r="P35" s="113"/>
      <c r="Q35" s="110">
        <v>1615924.23</v>
      </c>
      <c r="R35" s="121">
        <f t="shared" si="8"/>
        <v>11</v>
      </c>
      <c r="S35" s="151" t="s">
        <v>87</v>
      </c>
      <c r="T35" s="76"/>
      <c r="U35" s="115">
        <v>500000000</v>
      </c>
      <c r="V35" s="113"/>
      <c r="W35" s="152"/>
      <c r="X35" s="113"/>
      <c r="Y35" s="142"/>
    </row>
    <row r="36" spans="1:25" ht="15.75" customHeight="1" x14ac:dyDescent="0.45">
      <c r="A36" s="121"/>
      <c r="B36" s="151"/>
      <c r="C36" s="76"/>
      <c r="D36" s="115"/>
      <c r="E36" s="99"/>
      <c r="F36" s="152"/>
      <c r="G36" s="93"/>
      <c r="H36" s="115"/>
      <c r="I36" s="99"/>
      <c r="J36" s="121"/>
      <c r="K36" s="151"/>
      <c r="L36" s="76"/>
      <c r="M36" s="115"/>
      <c r="N36" s="99"/>
      <c r="O36" s="152"/>
      <c r="P36" s="99"/>
      <c r="Q36" s="110"/>
      <c r="R36" s="121"/>
      <c r="S36" s="151"/>
      <c r="T36" s="76"/>
      <c r="U36" s="115"/>
      <c r="V36" s="99"/>
      <c r="W36" s="152"/>
      <c r="X36" s="99"/>
      <c r="Y36" s="104"/>
    </row>
    <row r="37" spans="1:25" ht="15.75" customHeight="1" x14ac:dyDescent="0.45">
      <c r="A37" s="121">
        <f t="shared" si="12"/>
        <v>12</v>
      </c>
      <c r="B37" s="151" t="s">
        <v>87</v>
      </c>
      <c r="C37" s="113"/>
      <c r="D37" s="115">
        <v>1750000000</v>
      </c>
      <c r="E37" s="113"/>
      <c r="F37" s="152"/>
      <c r="G37" s="93"/>
      <c r="H37" s="115">
        <v>8465774.0600000005</v>
      </c>
      <c r="I37" s="113"/>
      <c r="J37" s="121">
        <f t="shared" si="7"/>
        <v>12</v>
      </c>
      <c r="K37" s="151" t="s">
        <v>87</v>
      </c>
      <c r="L37" s="113"/>
      <c r="M37" s="115">
        <v>1750000000</v>
      </c>
      <c r="N37" s="113"/>
      <c r="O37" s="152"/>
      <c r="P37" s="113"/>
      <c r="Q37" s="110">
        <v>5280859.5999999996</v>
      </c>
      <c r="R37" s="121">
        <f t="shared" si="8"/>
        <v>12</v>
      </c>
      <c r="S37" s="151" t="s">
        <v>87</v>
      </c>
      <c r="T37" s="113"/>
      <c r="U37" s="115">
        <v>1750000000</v>
      </c>
      <c r="V37" s="113"/>
      <c r="W37" s="152"/>
      <c r="X37" s="113"/>
      <c r="Y37" s="142">
        <v>0</v>
      </c>
    </row>
    <row r="38" spans="1:25" ht="15.75" customHeight="1" x14ac:dyDescent="0.45">
      <c r="A38" s="121"/>
      <c r="B38" s="151"/>
      <c r="C38" s="113"/>
      <c r="D38" s="115"/>
      <c r="E38" s="113"/>
      <c r="F38" s="152"/>
      <c r="G38" s="93"/>
      <c r="H38" s="115"/>
      <c r="I38" s="113"/>
      <c r="J38" s="121"/>
      <c r="K38" s="151"/>
      <c r="L38" s="113"/>
      <c r="M38" s="115"/>
      <c r="N38" s="113"/>
      <c r="O38" s="152"/>
      <c r="P38" s="113"/>
      <c r="Q38" s="110"/>
      <c r="R38" s="121"/>
      <c r="S38" s="151"/>
      <c r="T38" s="113"/>
      <c r="U38" s="115"/>
      <c r="V38" s="113"/>
      <c r="W38" s="152"/>
      <c r="X38" s="113"/>
      <c r="Y38" s="142"/>
    </row>
    <row r="39" spans="1:25" ht="15.75" customHeight="1" x14ac:dyDescent="0.45">
      <c r="A39" s="121">
        <f t="shared" si="12"/>
        <v>13</v>
      </c>
      <c r="B39" s="151" t="s">
        <v>87</v>
      </c>
      <c r="C39" s="113"/>
      <c r="D39" s="115">
        <v>1920000000</v>
      </c>
      <c r="E39" s="113"/>
      <c r="F39" s="152"/>
      <c r="G39" s="93"/>
      <c r="H39" s="115">
        <v>11148667.17</v>
      </c>
      <c r="I39" s="113"/>
      <c r="J39" s="121">
        <f t="shared" si="7"/>
        <v>13</v>
      </c>
      <c r="K39" s="151" t="s">
        <v>87</v>
      </c>
      <c r="L39" s="113"/>
      <c r="M39" s="115">
        <v>1920000000</v>
      </c>
      <c r="N39" s="113"/>
      <c r="O39" s="152"/>
      <c r="P39" s="113"/>
      <c r="Q39" s="110">
        <v>6070661.5700000003</v>
      </c>
      <c r="R39" s="121">
        <f t="shared" si="8"/>
        <v>13</v>
      </c>
      <c r="S39" s="151" t="s">
        <v>87</v>
      </c>
      <c r="T39" s="113"/>
      <c r="U39" s="115">
        <v>1920000000</v>
      </c>
      <c r="V39" s="113"/>
      <c r="W39" s="152"/>
      <c r="X39" s="113"/>
      <c r="Y39" s="142">
        <v>0</v>
      </c>
    </row>
    <row r="40" spans="1:25" ht="15.75" customHeight="1" x14ac:dyDescent="0.45">
      <c r="A40" s="121"/>
      <c r="B40" s="151"/>
      <c r="C40" s="113"/>
      <c r="D40" s="115"/>
      <c r="E40" s="113"/>
      <c r="F40" s="152"/>
      <c r="G40" s="93"/>
      <c r="H40" s="115"/>
      <c r="I40" s="113"/>
      <c r="J40" s="121"/>
      <c r="K40" s="151"/>
      <c r="L40" s="113"/>
      <c r="M40" s="115"/>
      <c r="N40" s="113"/>
      <c r="O40" s="152"/>
      <c r="P40" s="113"/>
      <c r="Q40" s="110"/>
      <c r="R40" s="121"/>
      <c r="S40" s="151"/>
      <c r="T40" s="113"/>
      <c r="U40" s="115"/>
      <c r="V40" s="113"/>
      <c r="W40" s="152"/>
      <c r="X40" s="113"/>
      <c r="Y40" s="142"/>
    </row>
    <row r="41" spans="1:25" ht="15" customHeight="1" x14ac:dyDescent="0.45">
      <c r="A41" s="121">
        <f t="shared" si="12"/>
        <v>14</v>
      </c>
      <c r="B41" s="151" t="s">
        <v>8</v>
      </c>
      <c r="C41" s="74"/>
      <c r="D41" s="115">
        <v>1000000000</v>
      </c>
      <c r="E41" s="113"/>
      <c r="F41" s="152"/>
      <c r="G41" s="93"/>
      <c r="H41" s="115">
        <v>12461358.060000001</v>
      </c>
      <c r="I41" s="113"/>
      <c r="J41" s="121">
        <f t="shared" si="7"/>
        <v>14</v>
      </c>
      <c r="K41" s="151" t="s">
        <v>8</v>
      </c>
      <c r="L41" s="99"/>
      <c r="M41" s="115">
        <v>1000000000</v>
      </c>
      <c r="N41" s="113"/>
      <c r="O41" s="152"/>
      <c r="P41" s="113"/>
      <c r="Q41" s="110">
        <v>12899842.640000001</v>
      </c>
      <c r="R41" s="121">
        <f t="shared" si="8"/>
        <v>14</v>
      </c>
      <c r="S41" s="151" t="s">
        <v>8</v>
      </c>
      <c r="T41" s="99"/>
      <c r="U41" s="115">
        <v>1000000000</v>
      </c>
      <c r="V41" s="113"/>
      <c r="W41" s="152"/>
      <c r="X41" s="113"/>
      <c r="Y41" s="142">
        <v>0</v>
      </c>
    </row>
    <row r="42" spans="1:25" ht="15" customHeight="1" x14ac:dyDescent="0.45">
      <c r="A42" s="121"/>
      <c r="B42" s="151"/>
      <c r="C42" s="74"/>
      <c r="D42" s="115"/>
      <c r="E42" s="113"/>
      <c r="F42" s="152"/>
      <c r="G42" s="93"/>
      <c r="H42" s="115"/>
      <c r="I42" s="113"/>
      <c r="J42" s="121"/>
      <c r="K42" s="151"/>
      <c r="L42" s="99"/>
      <c r="M42" s="115"/>
      <c r="N42" s="113"/>
      <c r="O42" s="152"/>
      <c r="P42" s="113"/>
      <c r="Q42" s="110"/>
      <c r="R42" s="121"/>
      <c r="S42" s="151"/>
      <c r="T42" s="99"/>
      <c r="U42" s="115"/>
      <c r="V42" s="113"/>
      <c r="W42" s="152"/>
      <c r="X42" s="113"/>
      <c r="Y42" s="142"/>
    </row>
    <row r="43" spans="1:25" ht="15.75" customHeight="1" x14ac:dyDescent="0.45">
      <c r="A43" s="121">
        <f t="shared" si="12"/>
        <v>15</v>
      </c>
      <c r="B43" s="151" t="s">
        <v>8</v>
      </c>
      <c r="C43" s="74"/>
      <c r="D43" s="115">
        <v>1000000000</v>
      </c>
      <c r="E43" s="113"/>
      <c r="F43" s="152"/>
      <c r="G43" s="93"/>
      <c r="H43" s="115">
        <v>0</v>
      </c>
      <c r="I43" s="113"/>
      <c r="J43" s="121">
        <f t="shared" si="7"/>
        <v>15</v>
      </c>
      <c r="K43" s="151" t="s">
        <v>8</v>
      </c>
      <c r="L43" s="99"/>
      <c r="M43" s="115">
        <v>1000000000</v>
      </c>
      <c r="N43" s="113"/>
      <c r="O43" s="152"/>
      <c r="P43" s="113"/>
      <c r="Q43" s="110">
        <v>19855045.530000001</v>
      </c>
      <c r="R43" s="121">
        <f t="shared" si="8"/>
        <v>15</v>
      </c>
      <c r="S43" s="151" t="s">
        <v>8</v>
      </c>
      <c r="T43" s="99"/>
      <c r="U43" s="115">
        <v>1000000000</v>
      </c>
      <c r="V43" s="113"/>
      <c r="W43" s="152"/>
      <c r="X43" s="113"/>
      <c r="Y43" s="142">
        <v>0</v>
      </c>
    </row>
    <row r="44" spans="1:25" ht="15.75" customHeight="1" x14ac:dyDescent="0.45">
      <c r="A44" s="121"/>
      <c r="B44" s="151"/>
      <c r="C44" s="74"/>
      <c r="D44" s="115"/>
      <c r="E44" s="113"/>
      <c r="F44" s="152"/>
      <c r="G44" s="93"/>
      <c r="H44" s="115"/>
      <c r="I44" s="113"/>
      <c r="J44" s="121"/>
      <c r="K44" s="151"/>
      <c r="L44" s="99"/>
      <c r="M44" s="115"/>
      <c r="N44" s="113"/>
      <c r="O44" s="152"/>
      <c r="P44" s="113"/>
      <c r="Q44" s="110"/>
      <c r="R44" s="121"/>
      <c r="S44" s="151"/>
      <c r="T44" s="99"/>
      <c r="U44" s="115"/>
      <c r="V44" s="113"/>
      <c r="W44" s="152"/>
      <c r="X44" s="113"/>
      <c r="Y44" s="142"/>
    </row>
    <row r="45" spans="1:25" ht="15" customHeight="1" x14ac:dyDescent="0.45">
      <c r="A45" s="121">
        <f t="shared" si="12"/>
        <v>16</v>
      </c>
      <c r="B45" s="151" t="s">
        <v>8</v>
      </c>
      <c r="C45" s="74"/>
      <c r="D45" s="115">
        <v>300000000</v>
      </c>
      <c r="E45" s="113"/>
      <c r="F45" s="152"/>
      <c r="G45" s="93"/>
      <c r="H45" s="115">
        <v>0</v>
      </c>
      <c r="I45" s="113"/>
      <c r="J45" s="121">
        <f t="shared" si="7"/>
        <v>16</v>
      </c>
      <c r="K45" s="151" t="s">
        <v>8</v>
      </c>
      <c r="L45" s="99"/>
      <c r="M45" s="115">
        <v>300000000</v>
      </c>
      <c r="N45" s="113"/>
      <c r="O45" s="152"/>
      <c r="P45" s="113"/>
      <c r="Q45" s="110">
        <v>6256250</v>
      </c>
      <c r="R45" s="121">
        <f t="shared" si="8"/>
        <v>16</v>
      </c>
      <c r="S45" s="151" t="s">
        <v>8</v>
      </c>
      <c r="T45" s="99"/>
      <c r="U45" s="115">
        <v>300000000</v>
      </c>
      <c r="V45" s="113"/>
      <c r="W45" s="152"/>
      <c r="X45" s="113"/>
      <c r="Y45" s="142">
        <v>0</v>
      </c>
    </row>
    <row r="46" spans="1:25" ht="15" customHeight="1" x14ac:dyDescent="0.45">
      <c r="A46" s="121"/>
      <c r="B46" s="151"/>
      <c r="C46" s="74"/>
      <c r="D46" s="115"/>
      <c r="E46" s="113"/>
      <c r="F46" s="152"/>
      <c r="G46" s="93"/>
      <c r="H46" s="115"/>
      <c r="I46" s="113"/>
      <c r="J46" s="121"/>
      <c r="K46" s="151"/>
      <c r="L46" s="99"/>
      <c r="M46" s="115"/>
      <c r="N46" s="113"/>
      <c r="O46" s="152"/>
      <c r="P46" s="113"/>
      <c r="Q46" s="110"/>
      <c r="R46" s="121"/>
      <c r="S46" s="151"/>
      <c r="T46" s="99"/>
      <c r="U46" s="115"/>
      <c r="V46" s="113"/>
      <c r="W46" s="152"/>
      <c r="X46" s="113"/>
      <c r="Y46" s="142"/>
    </row>
    <row r="47" spans="1:25" ht="15" customHeight="1" x14ac:dyDescent="0.45">
      <c r="A47" s="121">
        <f t="shared" si="12"/>
        <v>17</v>
      </c>
      <c r="B47" s="151" t="s">
        <v>8</v>
      </c>
      <c r="C47" s="74"/>
      <c r="D47" s="115">
        <v>299888355</v>
      </c>
      <c r="E47" s="113"/>
      <c r="F47" s="152"/>
      <c r="G47" s="93"/>
      <c r="H47" s="115">
        <v>0</v>
      </c>
      <c r="I47" s="113"/>
      <c r="J47" s="121">
        <f t="shared" si="7"/>
        <v>17</v>
      </c>
      <c r="K47" s="151" t="s">
        <v>8</v>
      </c>
      <c r="L47" s="99"/>
      <c r="M47" s="115">
        <v>299888355</v>
      </c>
      <c r="N47" s="113"/>
      <c r="O47" s="152"/>
      <c r="P47" s="113"/>
      <c r="Q47" s="110">
        <v>6244016.3899999997</v>
      </c>
      <c r="R47" s="121">
        <f t="shared" si="8"/>
        <v>17</v>
      </c>
      <c r="S47" s="151" t="s">
        <v>8</v>
      </c>
      <c r="T47" s="99"/>
      <c r="U47" s="115">
        <v>299888355</v>
      </c>
      <c r="V47" s="113"/>
      <c r="W47" s="152"/>
      <c r="X47" s="113"/>
      <c r="Y47" s="142">
        <v>0</v>
      </c>
    </row>
    <row r="48" spans="1:25" ht="15" customHeight="1" x14ac:dyDescent="0.45">
      <c r="A48" s="121"/>
      <c r="B48" s="151"/>
      <c r="C48" s="74"/>
      <c r="D48" s="115"/>
      <c r="E48" s="113"/>
      <c r="F48" s="152"/>
      <c r="G48" s="93"/>
      <c r="H48" s="115"/>
      <c r="I48" s="113"/>
      <c r="J48" s="121"/>
      <c r="K48" s="151"/>
      <c r="L48" s="99"/>
      <c r="M48" s="115"/>
      <c r="N48" s="113"/>
      <c r="O48" s="152"/>
      <c r="P48" s="113"/>
      <c r="Q48" s="110"/>
      <c r="R48" s="121"/>
      <c r="S48" s="151"/>
      <c r="T48" s="99"/>
      <c r="U48" s="115"/>
      <c r="V48" s="113"/>
      <c r="W48" s="152"/>
      <c r="X48" s="113"/>
      <c r="Y48" s="142"/>
    </row>
    <row r="49" spans="1:25" ht="15" customHeight="1" x14ac:dyDescent="0.45">
      <c r="A49" s="121">
        <f t="shared" si="12"/>
        <v>18</v>
      </c>
      <c r="B49" s="151" t="s">
        <v>8</v>
      </c>
      <c r="C49" s="74"/>
      <c r="D49" s="115">
        <v>223786059</v>
      </c>
      <c r="E49" s="113"/>
      <c r="F49" s="152"/>
      <c r="G49" s="93"/>
      <c r="H49" s="115">
        <v>0</v>
      </c>
      <c r="I49" s="113"/>
      <c r="J49" s="121">
        <f t="shared" si="7"/>
        <v>18</v>
      </c>
      <c r="K49" s="151" t="s">
        <v>8</v>
      </c>
      <c r="L49" s="99"/>
      <c r="M49" s="115">
        <v>223786059</v>
      </c>
      <c r="N49" s="113"/>
      <c r="O49" s="152"/>
      <c r="P49" s="113"/>
      <c r="Q49" s="110">
        <v>4302117.74</v>
      </c>
      <c r="R49" s="121">
        <f t="shared" si="8"/>
        <v>18</v>
      </c>
      <c r="S49" s="151" t="s">
        <v>8</v>
      </c>
      <c r="T49" s="99"/>
      <c r="U49" s="115">
        <v>223786059</v>
      </c>
      <c r="V49" s="113"/>
      <c r="W49" s="152"/>
      <c r="X49" s="113"/>
      <c r="Y49" s="142">
        <v>0</v>
      </c>
    </row>
    <row r="50" spans="1:25" ht="15" customHeight="1" x14ac:dyDescent="0.45">
      <c r="A50" s="121"/>
      <c r="B50" s="151"/>
      <c r="C50" s="74"/>
      <c r="D50" s="115"/>
      <c r="E50" s="113"/>
      <c r="F50" s="152"/>
      <c r="G50" s="93"/>
      <c r="H50" s="115"/>
      <c r="I50" s="113"/>
      <c r="J50" s="121"/>
      <c r="K50" s="151"/>
      <c r="L50" s="99"/>
      <c r="M50" s="115"/>
      <c r="N50" s="113"/>
      <c r="O50" s="152"/>
      <c r="P50" s="113"/>
      <c r="Q50" s="110"/>
      <c r="R50" s="121"/>
      <c r="S50" s="151"/>
      <c r="T50" s="99"/>
      <c r="U50" s="115"/>
      <c r="V50" s="113"/>
      <c r="W50" s="152"/>
      <c r="X50" s="113"/>
      <c r="Y50" s="142"/>
    </row>
    <row r="51" spans="1:25" ht="15" customHeight="1" x14ac:dyDescent="0.45">
      <c r="A51" s="121">
        <f t="shared" si="12"/>
        <v>19</v>
      </c>
      <c r="B51" s="151" t="s">
        <v>8</v>
      </c>
      <c r="C51" s="74"/>
      <c r="D51" s="115">
        <v>500379494</v>
      </c>
      <c r="E51" s="113"/>
      <c r="F51" s="152"/>
      <c r="G51" s="93"/>
      <c r="H51" s="115">
        <v>0</v>
      </c>
      <c r="I51" s="76"/>
      <c r="J51" s="121">
        <f t="shared" si="7"/>
        <v>19</v>
      </c>
      <c r="K51" s="151" t="s">
        <v>8</v>
      </c>
      <c r="L51" s="99"/>
      <c r="M51" s="115">
        <v>500379494</v>
      </c>
      <c r="N51" s="113"/>
      <c r="O51" s="152"/>
      <c r="P51" s="113"/>
      <c r="Q51" s="110">
        <v>9786953.5299999993</v>
      </c>
      <c r="R51" s="121">
        <f t="shared" si="8"/>
        <v>19</v>
      </c>
      <c r="S51" s="151" t="s">
        <v>8</v>
      </c>
      <c r="T51" s="99"/>
      <c r="U51" s="115">
        <v>500379494</v>
      </c>
      <c r="V51" s="113"/>
      <c r="W51" s="152"/>
      <c r="X51" s="113"/>
      <c r="Y51" s="142">
        <v>0</v>
      </c>
    </row>
    <row r="52" spans="1:25" ht="15" customHeight="1" x14ac:dyDescent="0.45">
      <c r="A52" s="121"/>
      <c r="B52" s="151"/>
      <c r="C52" s="74"/>
      <c r="D52" s="115"/>
      <c r="E52" s="113"/>
      <c r="F52" s="152"/>
      <c r="G52" s="93"/>
      <c r="H52" s="115"/>
      <c r="I52" s="76"/>
      <c r="J52" s="121"/>
      <c r="K52" s="151"/>
      <c r="L52" s="99"/>
      <c r="M52" s="115"/>
      <c r="N52" s="113"/>
      <c r="O52" s="152"/>
      <c r="P52" s="113"/>
      <c r="Q52" s="110"/>
      <c r="R52" s="121"/>
      <c r="S52" s="151"/>
      <c r="T52" s="99"/>
      <c r="U52" s="115"/>
      <c r="V52" s="113"/>
      <c r="W52" s="152"/>
      <c r="X52" s="113"/>
      <c r="Y52" s="142"/>
    </row>
    <row r="53" spans="1:25" ht="15" customHeight="1" x14ac:dyDescent="0.45">
      <c r="A53" s="121">
        <f t="shared" si="12"/>
        <v>20</v>
      </c>
      <c r="B53" s="151" t="s">
        <v>8</v>
      </c>
      <c r="C53" s="74"/>
      <c r="D53" s="115">
        <v>86788886</v>
      </c>
      <c r="E53" s="74"/>
      <c r="F53" s="152"/>
      <c r="G53" s="93"/>
      <c r="H53" s="115">
        <v>0</v>
      </c>
      <c r="I53" s="76"/>
      <c r="J53" s="121">
        <f t="shared" si="7"/>
        <v>20</v>
      </c>
      <c r="K53" s="151" t="s">
        <v>8</v>
      </c>
      <c r="L53" s="99"/>
      <c r="M53" s="115">
        <v>86788886</v>
      </c>
      <c r="N53" s="110"/>
      <c r="O53" s="152"/>
      <c r="P53" s="113"/>
      <c r="Q53" s="110">
        <v>1837396.38</v>
      </c>
      <c r="R53" s="121">
        <f t="shared" si="8"/>
        <v>20</v>
      </c>
      <c r="S53" s="151" t="s">
        <v>8</v>
      </c>
      <c r="T53" s="99"/>
      <c r="U53" s="115">
        <v>86788886</v>
      </c>
      <c r="V53" s="113"/>
      <c r="W53" s="152"/>
      <c r="X53" s="113"/>
      <c r="Y53" s="142">
        <v>0</v>
      </c>
    </row>
    <row r="54" spans="1:25" ht="15" customHeight="1" x14ac:dyDescent="0.45">
      <c r="A54" s="121"/>
      <c r="B54" s="151"/>
      <c r="C54" s="74"/>
      <c r="D54" s="115"/>
      <c r="E54" s="74"/>
      <c r="F54" s="152"/>
      <c r="G54" s="93"/>
      <c r="H54" s="115"/>
      <c r="I54" s="76"/>
      <c r="J54" s="121"/>
      <c r="K54" s="151"/>
      <c r="L54" s="99"/>
      <c r="M54" s="115"/>
      <c r="N54" s="110"/>
      <c r="O54" s="152"/>
      <c r="P54" s="113"/>
      <c r="Q54" s="110"/>
      <c r="R54" s="121"/>
      <c r="S54" s="151"/>
      <c r="T54" s="99"/>
      <c r="U54" s="115"/>
      <c r="V54" s="113"/>
      <c r="W54" s="152"/>
      <c r="X54" s="113"/>
      <c r="Y54" s="142"/>
    </row>
    <row r="55" spans="1:25" ht="15" customHeight="1" x14ac:dyDescent="0.45">
      <c r="A55" s="121">
        <f t="shared" si="12"/>
        <v>21</v>
      </c>
      <c r="B55" s="151" t="s">
        <v>8</v>
      </c>
      <c r="C55" s="74"/>
      <c r="D55" s="115">
        <v>56998668</v>
      </c>
      <c r="E55" s="74"/>
      <c r="F55" s="152"/>
      <c r="G55" s="92"/>
      <c r="H55" s="115">
        <v>0</v>
      </c>
      <c r="I55" s="76"/>
      <c r="J55" s="121">
        <f t="shared" si="7"/>
        <v>21</v>
      </c>
      <c r="K55" s="151" t="s">
        <v>8</v>
      </c>
      <c r="L55" s="99"/>
      <c r="M55" s="115">
        <v>56998668</v>
      </c>
      <c r="N55" s="110"/>
      <c r="O55" s="152"/>
      <c r="P55" s="113"/>
      <c r="Q55" s="110">
        <v>1229200.01</v>
      </c>
      <c r="R55" s="121">
        <f t="shared" si="8"/>
        <v>21</v>
      </c>
      <c r="S55" s="151" t="s">
        <v>8</v>
      </c>
      <c r="T55" s="99"/>
      <c r="U55" s="115">
        <v>56998668</v>
      </c>
      <c r="V55" s="113"/>
      <c r="W55" s="152"/>
      <c r="X55" s="113"/>
      <c r="Y55" s="142">
        <v>0</v>
      </c>
    </row>
    <row r="56" spans="1:25" ht="15" customHeight="1" x14ac:dyDescent="0.45">
      <c r="A56" s="121"/>
      <c r="B56" s="151"/>
      <c r="C56" s="74"/>
      <c r="D56" s="115"/>
      <c r="E56" s="74"/>
      <c r="F56" s="152"/>
      <c r="G56" s="92"/>
      <c r="H56" s="115"/>
      <c r="I56" s="76"/>
      <c r="J56" s="121"/>
      <c r="K56" s="151"/>
      <c r="L56" s="99"/>
      <c r="M56" s="115"/>
      <c r="N56" s="110"/>
      <c r="O56" s="152"/>
      <c r="P56" s="113"/>
      <c r="Q56" s="110"/>
      <c r="R56" s="121"/>
      <c r="S56" s="151"/>
      <c r="T56" s="99"/>
      <c r="U56" s="115"/>
      <c r="V56" s="113"/>
      <c r="W56" s="152"/>
      <c r="X56" s="113"/>
      <c r="Y56" s="142"/>
    </row>
    <row r="57" spans="1:25" ht="15" customHeight="1" x14ac:dyDescent="0.45">
      <c r="A57" s="121">
        <f t="shared" si="12"/>
        <v>22</v>
      </c>
      <c r="B57" s="151" t="s">
        <v>8</v>
      </c>
      <c r="C57" s="74"/>
      <c r="D57" s="115">
        <v>2500000000</v>
      </c>
      <c r="E57" s="74"/>
      <c r="F57" s="152"/>
      <c r="G57" s="92"/>
      <c r="H57" s="115">
        <v>4427580.42</v>
      </c>
      <c r="I57" s="76"/>
      <c r="J57" s="121">
        <f t="shared" si="7"/>
        <v>22</v>
      </c>
      <c r="K57" s="151" t="s">
        <v>8</v>
      </c>
      <c r="L57" s="99"/>
      <c r="M57" s="115">
        <v>2500000000</v>
      </c>
      <c r="N57" s="110"/>
      <c r="O57" s="152"/>
      <c r="P57" s="113"/>
      <c r="Q57" s="110">
        <v>42504224.090000004</v>
      </c>
      <c r="R57" s="121">
        <f t="shared" si="8"/>
        <v>22</v>
      </c>
      <c r="S57" s="151" t="s">
        <v>8</v>
      </c>
      <c r="T57" s="99"/>
      <c r="U57" s="115">
        <v>2500000000</v>
      </c>
      <c r="V57" s="113"/>
      <c r="W57" s="152"/>
      <c r="X57" s="113"/>
      <c r="Y57" s="142">
        <v>0</v>
      </c>
    </row>
    <row r="58" spans="1:25" ht="15" customHeight="1" x14ac:dyDescent="0.45">
      <c r="A58" s="121"/>
      <c r="B58" s="151"/>
      <c r="C58" s="74"/>
      <c r="D58" s="115"/>
      <c r="E58" s="74"/>
      <c r="F58" s="152"/>
      <c r="G58" s="92"/>
      <c r="H58" s="115"/>
      <c r="I58" s="76"/>
      <c r="J58" s="121"/>
      <c r="K58" s="151"/>
      <c r="L58" s="99"/>
      <c r="M58" s="115"/>
      <c r="N58" s="110"/>
      <c r="O58" s="152"/>
      <c r="P58" s="113"/>
      <c r="Q58" s="110"/>
      <c r="R58" s="121"/>
      <c r="S58" s="151"/>
      <c r="T58" s="99"/>
      <c r="U58" s="115"/>
      <c r="V58" s="113"/>
      <c r="W58" s="152"/>
      <c r="X58" s="113"/>
      <c r="Y58" s="142"/>
    </row>
    <row r="59" spans="1:25" ht="15" customHeight="1" x14ac:dyDescent="0.45">
      <c r="A59" s="121">
        <f t="shared" si="12"/>
        <v>23</v>
      </c>
      <c r="B59" s="151" t="s">
        <v>8</v>
      </c>
      <c r="C59" s="74"/>
      <c r="D59" s="115">
        <v>569432472.52999997</v>
      </c>
      <c r="E59" s="74"/>
      <c r="F59" s="152"/>
      <c r="G59" s="92"/>
      <c r="H59" s="115">
        <v>1006474.07</v>
      </c>
      <c r="I59" s="76"/>
      <c r="J59" s="121">
        <f t="shared" si="7"/>
        <v>23</v>
      </c>
      <c r="K59" s="151" t="s">
        <v>8</v>
      </c>
      <c r="L59" s="99"/>
      <c r="M59" s="115">
        <v>569432472.52999997</v>
      </c>
      <c r="N59" s="113"/>
      <c r="O59" s="152"/>
      <c r="P59" s="113"/>
      <c r="Q59" s="110">
        <v>9734193.9199999999</v>
      </c>
      <c r="R59" s="121">
        <f t="shared" si="8"/>
        <v>23</v>
      </c>
      <c r="S59" s="151" t="s">
        <v>8</v>
      </c>
      <c r="T59" s="99"/>
      <c r="U59" s="115">
        <v>569432472.52999997</v>
      </c>
      <c r="V59" s="113"/>
      <c r="W59" s="152"/>
      <c r="X59" s="113"/>
      <c r="Y59" s="142">
        <v>0</v>
      </c>
    </row>
    <row r="60" spans="1:25" ht="15" customHeight="1" x14ac:dyDescent="0.45">
      <c r="A60" s="121"/>
      <c r="B60" s="151"/>
      <c r="C60" s="74"/>
      <c r="D60" s="115"/>
      <c r="E60" s="74"/>
      <c r="F60" s="152"/>
      <c r="G60" s="92"/>
      <c r="H60" s="115"/>
      <c r="I60" s="76"/>
      <c r="J60" s="121"/>
      <c r="K60" s="151"/>
      <c r="L60" s="99"/>
      <c r="M60" s="115"/>
      <c r="N60" s="113"/>
      <c r="O60" s="152"/>
      <c r="P60" s="113"/>
      <c r="Q60" s="110"/>
      <c r="R60" s="121"/>
      <c r="S60" s="151"/>
      <c r="T60" s="99"/>
      <c r="U60" s="115"/>
      <c r="V60" s="113"/>
      <c r="W60" s="152"/>
      <c r="X60" s="113"/>
      <c r="Y60" s="142"/>
    </row>
    <row r="61" spans="1:25" ht="15" customHeight="1" x14ac:dyDescent="0.45">
      <c r="A61" s="121">
        <f t="shared" si="12"/>
        <v>24</v>
      </c>
      <c r="B61" s="151" t="s">
        <v>8</v>
      </c>
      <c r="C61" s="74"/>
      <c r="D61" s="115">
        <v>2250000000</v>
      </c>
      <c r="E61" s="74"/>
      <c r="F61" s="152"/>
      <c r="G61" s="92"/>
      <c r="H61" s="115">
        <v>748257.4</v>
      </c>
      <c r="I61" s="76"/>
      <c r="J61" s="121">
        <f t="shared" si="7"/>
        <v>24</v>
      </c>
      <c r="K61" s="151" t="s">
        <v>8</v>
      </c>
      <c r="L61" s="99"/>
      <c r="M61" s="115">
        <v>2250000000</v>
      </c>
      <c r="N61" s="113"/>
      <c r="O61" s="152"/>
      <c r="P61" s="113"/>
      <c r="Q61" s="110">
        <v>6162808.1799999997</v>
      </c>
      <c r="R61" s="121">
        <f t="shared" si="8"/>
        <v>24</v>
      </c>
      <c r="S61" s="151" t="s">
        <v>8</v>
      </c>
      <c r="T61" s="99"/>
      <c r="U61" s="115">
        <v>2250000000</v>
      </c>
      <c r="V61" s="113"/>
      <c r="W61" s="152"/>
      <c r="X61" s="113"/>
      <c r="Y61" s="142">
        <v>0</v>
      </c>
    </row>
    <row r="62" spans="1:25" ht="15" customHeight="1" x14ac:dyDescent="0.45">
      <c r="A62" s="121"/>
      <c r="B62" s="151"/>
      <c r="C62" s="74"/>
      <c r="D62" s="115"/>
      <c r="E62" s="74"/>
      <c r="F62" s="152"/>
      <c r="G62" s="92"/>
      <c r="H62" s="115"/>
      <c r="I62" s="76"/>
      <c r="J62" s="121"/>
      <c r="K62" s="151"/>
      <c r="L62" s="99"/>
      <c r="M62" s="115"/>
      <c r="N62" s="113"/>
      <c r="O62" s="152"/>
      <c r="P62" s="113"/>
      <c r="Q62" s="110"/>
      <c r="R62" s="121"/>
      <c r="S62" s="151"/>
      <c r="T62" s="99"/>
      <c r="U62" s="115"/>
      <c r="V62" s="113"/>
      <c r="W62" s="152"/>
      <c r="X62" s="113"/>
      <c r="Y62" s="142"/>
    </row>
    <row r="63" spans="1:25" ht="15" customHeight="1" x14ac:dyDescent="0.45">
      <c r="A63" s="121">
        <f t="shared" si="12"/>
        <v>25</v>
      </c>
      <c r="B63" s="151" t="s">
        <v>8</v>
      </c>
      <c r="C63" s="74"/>
      <c r="D63" s="115">
        <v>700000000</v>
      </c>
      <c r="E63" s="74"/>
      <c r="F63" s="152"/>
      <c r="G63" s="92"/>
      <c r="H63" s="115">
        <v>942536.4</v>
      </c>
      <c r="I63" s="76"/>
      <c r="J63" s="121">
        <f t="shared" si="7"/>
        <v>25</v>
      </c>
      <c r="K63" s="151" t="s">
        <v>8</v>
      </c>
      <c r="L63" s="99"/>
      <c r="M63" s="115">
        <v>700000000</v>
      </c>
      <c r="N63" s="74"/>
      <c r="O63" s="152"/>
      <c r="P63" s="74"/>
      <c r="Q63" s="110">
        <v>8474028.9000000004</v>
      </c>
      <c r="R63" s="121">
        <f t="shared" si="8"/>
        <v>25</v>
      </c>
      <c r="S63" s="151" t="s">
        <v>8</v>
      </c>
      <c r="T63" s="99"/>
      <c r="U63" s="115">
        <v>700000000</v>
      </c>
      <c r="V63" s="99"/>
      <c r="W63" s="152"/>
      <c r="X63" s="74"/>
      <c r="Y63" s="64">
        <v>0</v>
      </c>
    </row>
    <row r="64" spans="1:25" ht="15" customHeight="1" x14ac:dyDescent="0.45">
      <c r="A64" s="121"/>
      <c r="B64" s="151"/>
      <c r="C64" s="74"/>
      <c r="D64" s="115"/>
      <c r="E64" s="74"/>
      <c r="F64" s="152"/>
      <c r="G64" s="92"/>
      <c r="H64" s="115"/>
      <c r="I64" s="76"/>
      <c r="J64" s="121"/>
      <c r="K64" s="151"/>
      <c r="L64" s="99"/>
      <c r="M64" s="115"/>
      <c r="N64" s="74"/>
      <c r="O64" s="152"/>
      <c r="P64" s="74"/>
      <c r="Q64" s="110"/>
      <c r="R64" s="121"/>
      <c r="S64" s="151"/>
      <c r="T64" s="99"/>
      <c r="U64" s="115"/>
      <c r="V64" s="99"/>
      <c r="W64" s="152"/>
      <c r="X64" s="74"/>
      <c r="Y64" s="64">
        <v>0</v>
      </c>
    </row>
    <row r="65" spans="1:25" ht="15" customHeight="1" x14ac:dyDescent="0.45">
      <c r="E65" s="74"/>
      <c r="F65" s="152"/>
      <c r="G65" s="74"/>
      <c r="I65" s="76"/>
      <c r="J65" s="101"/>
      <c r="K65" s="102"/>
      <c r="L65" s="76"/>
      <c r="M65" s="100"/>
      <c r="N65" s="99"/>
      <c r="O65" s="152"/>
      <c r="P65" s="99"/>
      <c r="Q65" s="106"/>
      <c r="R65" s="101"/>
      <c r="S65" s="102"/>
      <c r="T65" s="76"/>
      <c r="U65" s="100"/>
      <c r="V65" s="99"/>
      <c r="W65" s="152"/>
      <c r="X65" s="99"/>
      <c r="Y65" s="104"/>
    </row>
    <row r="66" spans="1:25" ht="15" customHeight="1" x14ac:dyDescent="0.45">
      <c r="A66" s="160" t="s">
        <v>32</v>
      </c>
      <c r="B66" s="160"/>
      <c r="C66" s="160"/>
      <c r="D66" s="160"/>
      <c r="E66" s="160"/>
      <c r="F66" s="160"/>
      <c r="G66" s="52"/>
      <c r="H66" s="156">
        <f>SUM(H15:I65)</f>
        <v>173048726.73090908</v>
      </c>
      <c r="J66" s="160" t="s">
        <v>32</v>
      </c>
      <c r="K66" s="160"/>
      <c r="L66" s="160"/>
      <c r="M66" s="160"/>
      <c r="N66" s="160"/>
      <c r="O66" s="160"/>
      <c r="P66" s="18"/>
      <c r="Q66" s="156">
        <v>0</v>
      </c>
      <c r="R66" s="130"/>
      <c r="S66" s="160" t="s">
        <v>32</v>
      </c>
      <c r="T66" s="160"/>
      <c r="U66" s="160"/>
      <c r="V66" s="160"/>
      <c r="W66" s="160"/>
      <c r="X66" s="160"/>
      <c r="Y66" s="156">
        <v>0</v>
      </c>
    </row>
    <row r="67" spans="1:25" ht="15" customHeight="1" x14ac:dyDescent="0.45">
      <c r="A67" s="160"/>
      <c r="B67" s="160"/>
      <c r="C67" s="160"/>
      <c r="D67" s="160"/>
      <c r="E67" s="160"/>
      <c r="F67" s="160"/>
      <c r="G67" s="52"/>
      <c r="H67" s="156"/>
      <c r="J67" s="160"/>
      <c r="K67" s="160"/>
      <c r="L67" s="160"/>
      <c r="M67" s="160"/>
      <c r="N67" s="160"/>
      <c r="O67" s="160"/>
      <c r="P67" s="18"/>
      <c r="Q67" s="156"/>
      <c r="R67" s="130"/>
      <c r="S67" s="160"/>
      <c r="T67" s="160"/>
      <c r="U67" s="160"/>
      <c r="V67" s="160"/>
      <c r="W67" s="160"/>
      <c r="X67" s="160"/>
      <c r="Y67" s="156"/>
    </row>
    <row r="68" spans="1:25" ht="15" customHeight="1" x14ac:dyDescent="0.45">
      <c r="J68" s="60"/>
      <c r="N68" s="18"/>
      <c r="O68" s="57"/>
      <c r="P68" s="18"/>
      <c r="Q68" s="61"/>
      <c r="R68" s="54"/>
      <c r="V68" s="18"/>
      <c r="W68" s="57"/>
      <c r="X68" s="18"/>
      <c r="Y68" s="51"/>
    </row>
    <row r="69" spans="1:25" ht="15" customHeight="1" x14ac:dyDescent="0.45">
      <c r="A69" s="160" t="s">
        <v>88</v>
      </c>
      <c r="B69" s="160"/>
      <c r="C69" s="160"/>
      <c r="D69" s="160"/>
      <c r="E69" s="160"/>
      <c r="F69" s="160"/>
      <c r="H69" s="156">
        <v>0</v>
      </c>
      <c r="J69" s="160" t="s">
        <v>88</v>
      </c>
      <c r="K69" s="160"/>
      <c r="L69" s="160"/>
      <c r="M69" s="160"/>
      <c r="N69" s="160"/>
      <c r="O69" s="160"/>
      <c r="P69" s="18"/>
      <c r="Q69" s="156">
        <f>SUM(Q15:Q64)</f>
        <v>366342611.16999996</v>
      </c>
      <c r="R69" s="59"/>
      <c r="S69" s="160" t="s">
        <v>88</v>
      </c>
      <c r="T69" s="160"/>
      <c r="U69" s="160"/>
      <c r="V69" s="160"/>
      <c r="W69" s="160"/>
      <c r="X69" s="160"/>
      <c r="Y69" s="159">
        <f>SUM(Y15:Y64)</f>
        <v>0</v>
      </c>
    </row>
    <row r="70" spans="1:25" ht="15" customHeight="1" x14ac:dyDescent="0.45">
      <c r="A70" s="160"/>
      <c r="B70" s="160"/>
      <c r="C70" s="160"/>
      <c r="D70" s="160"/>
      <c r="E70" s="160"/>
      <c r="F70" s="160"/>
      <c r="H70" s="156"/>
      <c r="J70" s="160"/>
      <c r="K70" s="160"/>
      <c r="L70" s="160"/>
      <c r="M70" s="160"/>
      <c r="N70" s="160"/>
      <c r="O70" s="160"/>
      <c r="P70" s="18"/>
      <c r="Q70" s="156"/>
      <c r="R70" s="59"/>
      <c r="S70" s="160"/>
      <c r="T70" s="160"/>
      <c r="U70" s="160"/>
      <c r="V70" s="160"/>
      <c r="W70" s="160"/>
      <c r="X70" s="160"/>
      <c r="Y70" s="159"/>
    </row>
    <row r="71" spans="1:25" ht="15" customHeight="1" x14ac:dyDescent="0.45">
      <c r="J71" s="60"/>
      <c r="N71" s="18"/>
      <c r="O71" s="57"/>
      <c r="P71" s="18"/>
      <c r="Q71" s="53"/>
      <c r="R71" s="54"/>
      <c r="V71" s="18"/>
      <c r="W71" s="57"/>
      <c r="X71" s="18"/>
    </row>
    <row r="72" spans="1:25" ht="15" customHeight="1" x14ac:dyDescent="0.45">
      <c r="A72" s="58"/>
      <c r="B72" s="58"/>
      <c r="C72" s="58"/>
      <c r="D72" s="58"/>
      <c r="E72" s="58"/>
      <c r="F72" s="58"/>
      <c r="H72" s="156">
        <f>H66+H69</f>
        <v>173048726.73090908</v>
      </c>
      <c r="J72" s="158" t="s">
        <v>73</v>
      </c>
      <c r="K72" s="158"/>
      <c r="L72" s="158"/>
      <c r="M72" s="158"/>
      <c r="N72" s="158"/>
      <c r="O72" s="158"/>
      <c r="P72" s="18"/>
      <c r="Q72" s="156">
        <f>Q66+Q69</f>
        <v>366342611.16999996</v>
      </c>
      <c r="R72" s="54"/>
      <c r="S72" s="158" t="s">
        <v>73</v>
      </c>
      <c r="T72" s="158"/>
      <c r="U72" s="158"/>
      <c r="V72" s="158"/>
      <c r="W72" s="158"/>
      <c r="X72" s="158"/>
      <c r="Y72" s="159"/>
    </row>
    <row r="73" spans="1:25" ht="15" customHeight="1" x14ac:dyDescent="0.45">
      <c r="A73" s="58"/>
      <c r="B73" s="58"/>
      <c r="C73" s="58"/>
      <c r="D73" s="58"/>
      <c r="E73" s="58"/>
      <c r="F73" s="58"/>
      <c r="H73" s="156"/>
      <c r="J73" s="158"/>
      <c r="K73" s="158"/>
      <c r="L73" s="158"/>
      <c r="M73" s="158"/>
      <c r="N73" s="158"/>
      <c r="O73" s="158"/>
      <c r="P73" s="18"/>
      <c r="Q73" s="156"/>
      <c r="R73" s="54"/>
      <c r="S73" s="158"/>
      <c r="T73" s="158"/>
      <c r="U73" s="158"/>
      <c r="V73" s="158"/>
      <c r="W73" s="158"/>
      <c r="X73" s="158"/>
      <c r="Y73" s="159"/>
    </row>
    <row r="74" spans="1:25" ht="15" customHeight="1" x14ac:dyDescent="0.45">
      <c r="N74" s="18"/>
      <c r="O74" s="57"/>
      <c r="P74" s="18"/>
      <c r="Q74" s="61"/>
      <c r="V74" s="18"/>
      <c r="W74" s="57"/>
      <c r="X74" s="52"/>
    </row>
    <row r="75" spans="1:25" ht="15" customHeight="1" x14ac:dyDescent="0.45">
      <c r="A75" s="155" t="s">
        <v>33</v>
      </c>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3">
        <f>H72+Q72+Y72</f>
        <v>539391337.90090907</v>
      </c>
    </row>
    <row r="76" spans="1:25" ht="15" customHeight="1" x14ac:dyDescent="0.45">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4"/>
    </row>
    <row r="77" spans="1:25" x14ac:dyDescent="0.45">
      <c r="A77" s="163" t="s">
        <v>101</v>
      </c>
      <c r="I77" s="15"/>
      <c r="J77" s="15"/>
    </row>
    <row r="78" spans="1:25" x14ac:dyDescent="0.45">
      <c r="A78" s="163" t="s">
        <v>102</v>
      </c>
      <c r="I78" s="15"/>
      <c r="J78" s="15"/>
    </row>
    <row r="79" spans="1:25" x14ac:dyDescent="0.45">
      <c r="A79" s="163" t="s">
        <v>103</v>
      </c>
      <c r="I79" s="15"/>
      <c r="J79" s="15"/>
    </row>
    <row r="80" spans="1:25" x14ac:dyDescent="0.45">
      <c r="A80" s="163" t="s">
        <v>56</v>
      </c>
      <c r="I80" s="15"/>
      <c r="J80" s="15"/>
    </row>
    <row r="81" spans="1:10" x14ac:dyDescent="0.45">
      <c r="A81" s="163" t="s">
        <v>57</v>
      </c>
      <c r="I81" s="15"/>
      <c r="J81" s="15"/>
    </row>
    <row r="82" spans="1:10" x14ac:dyDescent="0.45">
      <c r="A82" s="42"/>
      <c r="B82" s="42"/>
      <c r="C82" s="42"/>
      <c r="D82" s="42"/>
      <c r="E82" s="42"/>
      <c r="F82" s="42"/>
    </row>
  </sheetData>
  <customSheetViews>
    <customSheetView guid="{8EA58AF3-E87D-42A9-9890-AE18CCA466EF}" hiddenRows="1" topLeftCell="L47">
      <selection activeCell="Z69" sqref="Z69"/>
    </customSheetView>
  </customSheetViews>
  <mergeCells count="447">
    <mergeCell ref="Y25:Y26"/>
    <mergeCell ref="Y27:Y28"/>
    <mergeCell ref="Y29:Y30"/>
    <mergeCell ref="Y31:Y32"/>
    <mergeCell ref="R25:R26"/>
    <mergeCell ref="R27:R28"/>
    <mergeCell ref="R29:R30"/>
    <mergeCell ref="R31:R32"/>
    <mergeCell ref="U31:U32"/>
    <mergeCell ref="R33:R34"/>
    <mergeCell ref="U33:U34"/>
    <mergeCell ref="R35:R36"/>
    <mergeCell ref="U35:U36"/>
    <mergeCell ref="S35:S36"/>
    <mergeCell ref="S29:S30"/>
    <mergeCell ref="T29:T30"/>
    <mergeCell ref="U29:U30"/>
    <mergeCell ref="S31:S32"/>
    <mergeCell ref="S33:S34"/>
    <mergeCell ref="T23:T24"/>
    <mergeCell ref="S25:S26"/>
    <mergeCell ref="T25:T26"/>
    <mergeCell ref="U25:U26"/>
    <mergeCell ref="S27:S28"/>
    <mergeCell ref="T27:T28"/>
    <mergeCell ref="U27:U28"/>
    <mergeCell ref="H35:H36"/>
    <mergeCell ref="J25:J26"/>
    <mergeCell ref="J27:J28"/>
    <mergeCell ref="J29:J30"/>
    <mergeCell ref="J31:J32"/>
    <mergeCell ref="J33:J34"/>
    <mergeCell ref="J35:J36"/>
    <mergeCell ref="K25:K26"/>
    <mergeCell ref="L25:L26"/>
    <mergeCell ref="K27:K28"/>
    <mergeCell ref="L27:L28"/>
    <mergeCell ref="K29:K30"/>
    <mergeCell ref="L29:L30"/>
    <mergeCell ref="K31:K32"/>
    <mergeCell ref="K33:K34"/>
    <mergeCell ref="K35:K36"/>
    <mergeCell ref="H31:H32"/>
    <mergeCell ref="A69:F70"/>
    <mergeCell ref="K63:K64"/>
    <mergeCell ref="M63:M64"/>
    <mergeCell ref="A63:A64"/>
    <mergeCell ref="H25:H26"/>
    <mergeCell ref="Q66:Q67"/>
    <mergeCell ref="J66:O67"/>
    <mergeCell ref="J69:O70"/>
    <mergeCell ref="H66:H67"/>
    <mergeCell ref="B31:B32"/>
    <mergeCell ref="D31:D32"/>
    <mergeCell ref="A25:A26"/>
    <mergeCell ref="A27:A28"/>
    <mergeCell ref="D61:D62"/>
    <mergeCell ref="H57:H58"/>
    <mergeCell ref="H59:H60"/>
    <mergeCell ref="H61:H62"/>
    <mergeCell ref="H63:H64"/>
    <mergeCell ref="K61:K62"/>
    <mergeCell ref="B57:B58"/>
    <mergeCell ref="A59:A60"/>
    <mergeCell ref="A61:A62"/>
    <mergeCell ref="B25:B26"/>
    <mergeCell ref="C25:C26"/>
    <mergeCell ref="D25:D26"/>
    <mergeCell ref="B27:B28"/>
    <mergeCell ref="B59:B60"/>
    <mergeCell ref="C27:C28"/>
    <mergeCell ref="D27:D28"/>
    <mergeCell ref="B29:B30"/>
    <mergeCell ref="C29:C30"/>
    <mergeCell ref="D29:D30"/>
    <mergeCell ref="H27:H28"/>
    <mergeCell ref="H29:H30"/>
    <mergeCell ref="A29:A30"/>
    <mergeCell ref="R66:R67"/>
    <mergeCell ref="D23:D24"/>
    <mergeCell ref="S69:X70"/>
    <mergeCell ref="S72:X73"/>
    <mergeCell ref="K23:K24"/>
    <mergeCell ref="M23:M24"/>
    <mergeCell ref="J37:J38"/>
    <mergeCell ref="M37:M38"/>
    <mergeCell ref="I33:I35"/>
    <mergeCell ref="K37:K38"/>
    <mergeCell ref="L37:L38"/>
    <mergeCell ref="H33:H34"/>
    <mergeCell ref="A66:F67"/>
    <mergeCell ref="M57:M58"/>
    <mergeCell ref="M59:M60"/>
    <mergeCell ref="M61:M62"/>
    <mergeCell ref="J63:J64"/>
    <mergeCell ref="A57:A58"/>
    <mergeCell ref="J61:J62"/>
    <mergeCell ref="J11:J14"/>
    <mergeCell ref="A15:A16"/>
    <mergeCell ref="E15:E16"/>
    <mergeCell ref="H15:H16"/>
    <mergeCell ref="I15:I16"/>
    <mergeCell ref="J15:J16"/>
    <mergeCell ref="A21:A22"/>
    <mergeCell ref="D15:D16"/>
    <mergeCell ref="D17:D18"/>
    <mergeCell ref="D19:D20"/>
    <mergeCell ref="B19:B20"/>
    <mergeCell ref="A19:A20"/>
    <mergeCell ref="B17:B18"/>
    <mergeCell ref="B15:B16"/>
    <mergeCell ref="C15:C16"/>
    <mergeCell ref="E17:E18"/>
    <mergeCell ref="H17:H18"/>
    <mergeCell ref="H19:H20"/>
    <mergeCell ref="I19:I20"/>
    <mergeCell ref="J19:J20"/>
    <mergeCell ref="E19:E20"/>
    <mergeCell ref="A17:A18"/>
    <mergeCell ref="E23:E24"/>
    <mergeCell ref="E21:E22"/>
    <mergeCell ref="E37:E38"/>
    <mergeCell ref="E33:E35"/>
    <mergeCell ref="A41:A42"/>
    <mergeCell ref="B39:B40"/>
    <mergeCell ref="A23:A24"/>
    <mergeCell ref="A37:A38"/>
    <mergeCell ref="B37:B38"/>
    <mergeCell ref="B33:B34"/>
    <mergeCell ref="C37:C38"/>
    <mergeCell ref="B23:B24"/>
    <mergeCell ref="C23:C24"/>
    <mergeCell ref="B41:B42"/>
    <mergeCell ref="D33:D34"/>
    <mergeCell ref="C39:C40"/>
    <mergeCell ref="E41:E42"/>
    <mergeCell ref="A31:A32"/>
    <mergeCell ref="B35:B36"/>
    <mergeCell ref="A33:A34"/>
    <mergeCell ref="A35:A36"/>
    <mergeCell ref="D35:D36"/>
    <mergeCell ref="J53:J54"/>
    <mergeCell ref="J59:J60"/>
    <mergeCell ref="M51:M52"/>
    <mergeCell ref="M53:M54"/>
    <mergeCell ref="M55:M56"/>
    <mergeCell ref="M49:M50"/>
    <mergeCell ref="K49:K50"/>
    <mergeCell ref="D55:D56"/>
    <mergeCell ref="D57:D58"/>
    <mergeCell ref="J57:J58"/>
    <mergeCell ref="K57:K58"/>
    <mergeCell ref="K59:K60"/>
    <mergeCell ref="J55:J56"/>
    <mergeCell ref="D53:D54"/>
    <mergeCell ref="D59:D60"/>
    <mergeCell ref="H55:H56"/>
    <mergeCell ref="E49:E50"/>
    <mergeCell ref="E51:E52"/>
    <mergeCell ref="H37:H38"/>
    <mergeCell ref="J47:J48"/>
    <mergeCell ref="I47:I48"/>
    <mergeCell ref="I39:I40"/>
    <mergeCell ref="J39:J40"/>
    <mergeCell ref="I37:I38"/>
    <mergeCell ref="D41:D42"/>
    <mergeCell ref="B49:B50"/>
    <mergeCell ref="J51:J52"/>
    <mergeCell ref="H51:H52"/>
    <mergeCell ref="D51:D52"/>
    <mergeCell ref="J49:J50"/>
    <mergeCell ref="H49:H50"/>
    <mergeCell ref="E39:E40"/>
    <mergeCell ref="E45:E46"/>
    <mergeCell ref="E47:E48"/>
    <mergeCell ref="I43:I44"/>
    <mergeCell ref="J43:J44"/>
    <mergeCell ref="H43:H44"/>
    <mergeCell ref="J45:J46"/>
    <mergeCell ref="I41:I42"/>
    <mergeCell ref="J41:J42"/>
    <mergeCell ref="E43:E44"/>
    <mergeCell ref="B53:B54"/>
    <mergeCell ref="K53:K54"/>
    <mergeCell ref="H53:H54"/>
    <mergeCell ref="R47:R48"/>
    <mergeCell ref="K51:K52"/>
    <mergeCell ref="L15:L16"/>
    <mergeCell ref="M15:M16"/>
    <mergeCell ref="N17:N18"/>
    <mergeCell ref="N15:N16"/>
    <mergeCell ref="P17:P18"/>
    <mergeCell ref="Q17:Q18"/>
    <mergeCell ref="M47:M48"/>
    <mergeCell ref="R15:R16"/>
    <mergeCell ref="R17:R18"/>
    <mergeCell ref="R19:R20"/>
    <mergeCell ref="R21:R22"/>
    <mergeCell ref="R23:R24"/>
    <mergeCell ref="P33:P35"/>
    <mergeCell ref="P19:P20"/>
    <mergeCell ref="Q19:Q20"/>
    <mergeCell ref="P15:P16"/>
    <mergeCell ref="Q15:Q16"/>
    <mergeCell ref="I45:I46"/>
    <mergeCell ref="M43:M44"/>
    <mergeCell ref="N45:N46"/>
    <mergeCell ref="M45:M46"/>
    <mergeCell ref="N43:N44"/>
    <mergeCell ref="K41:K42"/>
    <mergeCell ref="K43:K44"/>
    <mergeCell ref="K45:K46"/>
    <mergeCell ref="K39:K40"/>
    <mergeCell ref="M41:M42"/>
    <mergeCell ref="K21:K22"/>
    <mergeCell ref="M19:M20"/>
    <mergeCell ref="K19:K20"/>
    <mergeCell ref="M21:M22"/>
    <mergeCell ref="L23:L24"/>
    <mergeCell ref="M25:M26"/>
    <mergeCell ref="M27:M28"/>
    <mergeCell ref="M29:M30"/>
    <mergeCell ref="M31:M32"/>
    <mergeCell ref="M33:M34"/>
    <mergeCell ref="M35:M36"/>
    <mergeCell ref="N33:N35"/>
    <mergeCell ref="N19:N20"/>
    <mergeCell ref="N39:N40"/>
    <mergeCell ref="Q37:Q38"/>
    <mergeCell ref="N37:N38"/>
    <mergeCell ref="Q45:Q46"/>
    <mergeCell ref="N41:N42"/>
    <mergeCell ref="P23:P24"/>
    <mergeCell ref="Q23:Q24"/>
    <mergeCell ref="P21:P22"/>
    <mergeCell ref="N23:N24"/>
    <mergeCell ref="N21:N22"/>
    <mergeCell ref="Q21:Q22"/>
    <mergeCell ref="Q25:Q26"/>
    <mergeCell ref="Q27:Q28"/>
    <mergeCell ref="Q29:Q30"/>
    <mergeCell ref="Q31:Q32"/>
    <mergeCell ref="Q33:Q34"/>
    <mergeCell ref="Q35:Q36"/>
    <mergeCell ref="R37:R38"/>
    <mergeCell ref="R39:R40"/>
    <mergeCell ref="T15:T16"/>
    <mergeCell ref="Y15:Y16"/>
    <mergeCell ref="Y17:Y18"/>
    <mergeCell ref="Y19:Y20"/>
    <mergeCell ref="Y21:Y22"/>
    <mergeCell ref="Y23:Y24"/>
    <mergeCell ref="Y33:Y35"/>
    <mergeCell ref="Y39:Y40"/>
    <mergeCell ref="S23:S24"/>
    <mergeCell ref="S15:S16"/>
    <mergeCell ref="S17:S18"/>
    <mergeCell ref="S19:S20"/>
    <mergeCell ref="S21:S22"/>
    <mergeCell ref="V37:V38"/>
    <mergeCell ref="U15:U16"/>
    <mergeCell ref="U17:U18"/>
    <mergeCell ref="U19:U20"/>
    <mergeCell ref="U21:U22"/>
    <mergeCell ref="U37:U38"/>
    <mergeCell ref="Y41:Y42"/>
    <mergeCell ref="U47:U48"/>
    <mergeCell ref="U49:U50"/>
    <mergeCell ref="U41:U42"/>
    <mergeCell ref="Y37:Y38"/>
    <mergeCell ref="V33:V35"/>
    <mergeCell ref="V23:V24"/>
    <mergeCell ref="V21:V22"/>
    <mergeCell ref="V19:V20"/>
    <mergeCell ref="V41:V42"/>
    <mergeCell ref="X19:X20"/>
    <mergeCell ref="X21:X22"/>
    <mergeCell ref="X23:X24"/>
    <mergeCell ref="W15:W65"/>
    <mergeCell ref="Y51:Y52"/>
    <mergeCell ref="X51:X52"/>
    <mergeCell ref="X53:X54"/>
    <mergeCell ref="X59:X60"/>
    <mergeCell ref="U45:U46"/>
    <mergeCell ref="U23:U24"/>
    <mergeCell ref="X41:X42"/>
    <mergeCell ref="U39:U40"/>
    <mergeCell ref="V39:V40"/>
    <mergeCell ref="P39:P40"/>
    <mergeCell ref="Q39:Q40"/>
    <mergeCell ref="Q43:Q44"/>
    <mergeCell ref="Q49:Q50"/>
    <mergeCell ref="Q51:Q52"/>
    <mergeCell ref="Q47:Q48"/>
    <mergeCell ref="P47:P48"/>
    <mergeCell ref="S37:S38"/>
    <mergeCell ref="S39:S40"/>
    <mergeCell ref="S41:S42"/>
    <mergeCell ref="S43:S44"/>
    <mergeCell ref="P43:P44"/>
    <mergeCell ref="P45:P46"/>
    <mergeCell ref="R41:R42"/>
    <mergeCell ref="P41:P42"/>
    <mergeCell ref="R43:R44"/>
    <mergeCell ref="R45:R46"/>
    <mergeCell ref="R53:R54"/>
    <mergeCell ref="R59:R60"/>
    <mergeCell ref="U51:U52"/>
    <mergeCell ref="X47:X48"/>
    <mergeCell ref="S53:S54"/>
    <mergeCell ref="S47:S48"/>
    <mergeCell ref="Y61:Y62"/>
    <mergeCell ref="U59:U60"/>
    <mergeCell ref="X61:X62"/>
    <mergeCell ref="U63:U64"/>
    <mergeCell ref="R51:R52"/>
    <mergeCell ref="R49:R50"/>
    <mergeCell ref="U53:U54"/>
    <mergeCell ref="V55:V56"/>
    <mergeCell ref="V57:V58"/>
    <mergeCell ref="S49:S50"/>
    <mergeCell ref="S51:S52"/>
    <mergeCell ref="Y72:Y73"/>
    <mergeCell ref="Y43:Y44"/>
    <mergeCell ref="Y45:Y46"/>
    <mergeCell ref="Y47:Y48"/>
    <mergeCell ref="Y49:Y50"/>
    <mergeCell ref="V49:V50"/>
    <mergeCell ref="V47:V48"/>
    <mergeCell ref="V45:V46"/>
    <mergeCell ref="V43:V44"/>
    <mergeCell ref="V51:V52"/>
    <mergeCell ref="X55:X56"/>
    <mergeCell ref="X57:X58"/>
    <mergeCell ref="Y55:Y56"/>
    <mergeCell ref="Y57:Y58"/>
    <mergeCell ref="X43:X44"/>
    <mergeCell ref="X45:X46"/>
    <mergeCell ref="Y66:Y67"/>
    <mergeCell ref="S66:X67"/>
    <mergeCell ref="S63:S64"/>
    <mergeCell ref="S59:S60"/>
    <mergeCell ref="S61:S62"/>
    <mergeCell ref="Y69:Y70"/>
    <mergeCell ref="Y53:Y54"/>
    <mergeCell ref="Q72:Q73"/>
    <mergeCell ref="J72:O73"/>
    <mergeCell ref="X33:X35"/>
    <mergeCell ref="X37:X38"/>
    <mergeCell ref="H47:H48"/>
    <mergeCell ref="H45:H46"/>
    <mergeCell ref="V61:V62"/>
    <mergeCell ref="V59:V60"/>
    <mergeCell ref="X39:X40"/>
    <mergeCell ref="V53:V54"/>
    <mergeCell ref="X49:X50"/>
    <mergeCell ref="N53:N54"/>
    <mergeCell ref="N59:N60"/>
    <mergeCell ref="N61:N62"/>
    <mergeCell ref="R61:R62"/>
    <mergeCell ref="Q55:Q56"/>
    <mergeCell ref="Q57:Q58"/>
    <mergeCell ref="N55:N56"/>
    <mergeCell ref="N57:N58"/>
    <mergeCell ref="P55:P56"/>
    <mergeCell ref="P57:P58"/>
    <mergeCell ref="L39:L40"/>
    <mergeCell ref="M39:M40"/>
    <mergeCell ref="H69:H70"/>
    <mergeCell ref="A55:A56"/>
    <mergeCell ref="D37:D38"/>
    <mergeCell ref="D39:D40"/>
    <mergeCell ref="D63:D64"/>
    <mergeCell ref="B43:B44"/>
    <mergeCell ref="D45:D46"/>
    <mergeCell ref="A51:A52"/>
    <mergeCell ref="A49:A50"/>
    <mergeCell ref="A53:A54"/>
    <mergeCell ref="A45:A46"/>
    <mergeCell ref="A47:A48"/>
    <mergeCell ref="A39:A40"/>
    <mergeCell ref="B55:B56"/>
    <mergeCell ref="D49:D50"/>
    <mergeCell ref="D47:D48"/>
    <mergeCell ref="B51:B52"/>
    <mergeCell ref="A43:A44"/>
    <mergeCell ref="B61:B62"/>
    <mergeCell ref="B63:B64"/>
    <mergeCell ref="B47:B48"/>
    <mergeCell ref="D43:D44"/>
    <mergeCell ref="B45:B46"/>
    <mergeCell ref="H23:H24"/>
    <mergeCell ref="D21:D22"/>
    <mergeCell ref="B21:B22"/>
    <mergeCell ref="X15:X16"/>
    <mergeCell ref="V15:V16"/>
    <mergeCell ref="V17:V18"/>
    <mergeCell ref="X17:X18"/>
    <mergeCell ref="I17:I18"/>
    <mergeCell ref="J17:J18"/>
    <mergeCell ref="K15:K16"/>
    <mergeCell ref="R11:R14"/>
    <mergeCell ref="H21:H22"/>
    <mergeCell ref="I21:I22"/>
    <mergeCell ref="J21:J22"/>
    <mergeCell ref="I23:I24"/>
    <mergeCell ref="J23:J24"/>
    <mergeCell ref="K17:K18"/>
    <mergeCell ref="M17:M18"/>
    <mergeCell ref="Q63:Q64"/>
    <mergeCell ref="S55:S56"/>
    <mergeCell ref="P61:P62"/>
    <mergeCell ref="Y75:Y76"/>
    <mergeCell ref="A75:X76"/>
    <mergeCell ref="H72:H73"/>
    <mergeCell ref="S57:S58"/>
    <mergeCell ref="U55:U56"/>
    <mergeCell ref="U57:U58"/>
    <mergeCell ref="Q69:Q70"/>
    <mergeCell ref="R63:R64"/>
    <mergeCell ref="P59:P60"/>
    <mergeCell ref="R55:R56"/>
    <mergeCell ref="R57:R58"/>
    <mergeCell ref="U61:U62"/>
    <mergeCell ref="H41:H42"/>
    <mergeCell ref="I49:I50"/>
    <mergeCell ref="Q59:Q60"/>
    <mergeCell ref="Q61:Q62"/>
    <mergeCell ref="U43:U44"/>
    <mergeCell ref="P53:P54"/>
    <mergeCell ref="P49:P50"/>
    <mergeCell ref="Y59:Y60"/>
    <mergeCell ref="Q53:Q54"/>
    <mergeCell ref="T37:T38"/>
    <mergeCell ref="T39:T40"/>
    <mergeCell ref="P51:P52"/>
    <mergeCell ref="Q41:Q42"/>
    <mergeCell ref="P37:P38"/>
    <mergeCell ref="K47:K48"/>
    <mergeCell ref="N51:N52"/>
    <mergeCell ref="N47:N48"/>
    <mergeCell ref="N49:N50"/>
    <mergeCell ref="S45:S46"/>
    <mergeCell ref="F15:F65"/>
    <mergeCell ref="O15:O65"/>
    <mergeCell ref="K55:K56"/>
    <mergeCell ref="H39:H40"/>
  </mergeCells>
  <pageMargins left="0.7" right="0.7" top="0.75" bottom="0.75" header="0.3" footer="0.3"/>
  <pageSetup scale="3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Y38"/>
  <sheetViews>
    <sheetView showGridLines="0" tabSelected="1" view="pageBreakPreview" zoomScale="70" zoomScaleNormal="80" zoomScaleSheetLayoutView="70" workbookViewId="0">
      <selection activeCell="D10" sqref="D10"/>
    </sheetView>
  </sheetViews>
  <sheetFormatPr baseColWidth="10" defaultRowHeight="14.25" x14ac:dyDescent="0.45"/>
  <cols>
    <col min="1" max="1" width="22.86328125" customWidth="1"/>
    <col min="2" max="2" width="18.73046875" customWidth="1"/>
    <col min="3" max="3" width="18" customWidth="1"/>
    <col min="4" max="5" width="50.265625" customWidth="1"/>
    <col min="6" max="6" width="31.59765625" bestFit="1" customWidth="1"/>
    <col min="7" max="7" width="19.265625" customWidth="1"/>
    <col min="8" max="8" width="17.86328125" customWidth="1"/>
    <col min="9" max="9" width="17.265625" customWidth="1"/>
    <col min="10" max="10" width="26.265625" customWidth="1"/>
    <col min="11" max="11" width="14.59765625" customWidth="1"/>
    <col min="12" max="12" width="80.1328125" bestFit="1" customWidth="1"/>
    <col min="13" max="13" width="18.59765625" customWidth="1"/>
    <col min="14" max="14" width="17.73046875" customWidth="1"/>
    <col min="15" max="15" width="42.59765625" customWidth="1"/>
    <col min="16" max="16" width="32" customWidth="1"/>
    <col min="17" max="17" width="25.06640625" customWidth="1"/>
  </cols>
  <sheetData>
    <row r="8" spans="1:25" ht="45" x14ac:dyDescent="0.45">
      <c r="A8" s="19" t="s">
        <v>34</v>
      </c>
      <c r="B8" s="20" t="s">
        <v>35</v>
      </c>
      <c r="C8" s="20" t="s">
        <v>36</v>
      </c>
      <c r="D8" s="20" t="s">
        <v>37</v>
      </c>
      <c r="E8" s="20" t="s">
        <v>38</v>
      </c>
      <c r="F8" s="20" t="s">
        <v>39</v>
      </c>
      <c r="G8" s="20" t="s">
        <v>40</v>
      </c>
      <c r="H8" s="20" t="s">
        <v>41</v>
      </c>
      <c r="I8" s="20" t="s">
        <v>42</v>
      </c>
      <c r="J8" s="20" t="s">
        <v>43</v>
      </c>
      <c r="K8" s="20" t="s">
        <v>44</v>
      </c>
      <c r="L8" s="20" t="s">
        <v>45</v>
      </c>
      <c r="M8" s="20" t="s">
        <v>53</v>
      </c>
      <c r="N8" s="20" t="s">
        <v>46</v>
      </c>
      <c r="O8" s="20" t="s">
        <v>47</v>
      </c>
      <c r="P8" s="20" t="s">
        <v>48</v>
      </c>
      <c r="Q8" s="20" t="s">
        <v>154</v>
      </c>
      <c r="R8" s="13"/>
      <c r="S8" s="13"/>
      <c r="T8" s="13"/>
      <c r="U8" s="13"/>
      <c r="V8" s="13"/>
      <c r="W8" s="13"/>
      <c r="X8" s="13"/>
      <c r="Y8" s="13"/>
    </row>
    <row r="9" spans="1:25" ht="15" customHeight="1" x14ac:dyDescent="0.45">
      <c r="A9" s="3"/>
      <c r="B9" s="3"/>
      <c r="C9" s="3"/>
      <c r="D9" s="3"/>
      <c r="E9" s="3"/>
      <c r="F9" s="3"/>
      <c r="G9" s="3"/>
      <c r="H9" s="3"/>
      <c r="I9" s="3"/>
      <c r="J9" s="3"/>
      <c r="K9" s="3"/>
      <c r="L9" s="3"/>
      <c r="M9" s="3"/>
      <c r="N9" s="3"/>
      <c r="O9" s="3"/>
      <c r="P9" s="3"/>
      <c r="Q9" s="3"/>
      <c r="R9" s="14"/>
      <c r="S9" s="14"/>
      <c r="T9" s="14"/>
      <c r="U9" s="14"/>
      <c r="V9" s="14"/>
      <c r="W9" s="14"/>
      <c r="X9" s="14"/>
      <c r="Y9" s="14"/>
    </row>
    <row r="10" spans="1:25" ht="171" x14ac:dyDescent="0.45">
      <c r="A10" s="89" t="s">
        <v>108</v>
      </c>
      <c r="B10" s="47">
        <v>43943</v>
      </c>
      <c r="C10" s="27"/>
      <c r="D10" s="37" t="s">
        <v>118</v>
      </c>
      <c r="E10" s="39" t="s">
        <v>123</v>
      </c>
      <c r="F10" s="37" t="s">
        <v>127</v>
      </c>
      <c r="G10" s="29">
        <v>43934</v>
      </c>
      <c r="H10" s="30">
        <v>13486939.949999999</v>
      </c>
      <c r="I10" s="28" t="s">
        <v>130</v>
      </c>
      <c r="J10" s="32" t="s">
        <v>131</v>
      </c>
      <c r="K10" s="28"/>
      <c r="L10" s="37" t="s">
        <v>141</v>
      </c>
      <c r="M10" s="40">
        <v>0</v>
      </c>
      <c r="N10" s="87">
        <v>5.3400000000000003E-2</v>
      </c>
      <c r="O10" s="37" t="s">
        <v>148</v>
      </c>
      <c r="P10" s="37" t="s">
        <v>153</v>
      </c>
      <c r="Q10" s="39"/>
      <c r="R10" s="15"/>
      <c r="S10" s="15"/>
      <c r="T10" s="15"/>
      <c r="U10" s="15"/>
      <c r="V10" s="15"/>
      <c r="W10" s="15"/>
      <c r="X10" s="15"/>
      <c r="Y10" s="15"/>
    </row>
    <row r="11" spans="1:25" ht="120" customHeight="1" x14ac:dyDescent="0.45">
      <c r="A11" s="89" t="s">
        <v>109</v>
      </c>
      <c r="B11" s="47">
        <v>43948</v>
      </c>
      <c r="C11" s="39" t="s">
        <v>115</v>
      </c>
      <c r="D11" s="37" t="s">
        <v>119</v>
      </c>
      <c r="E11" s="39" t="s">
        <v>124</v>
      </c>
      <c r="F11" s="37" t="s">
        <v>127</v>
      </c>
      <c r="G11" s="29">
        <v>43937</v>
      </c>
      <c r="H11" s="35">
        <v>58160000</v>
      </c>
      <c r="I11" s="39" t="s">
        <v>132</v>
      </c>
      <c r="J11" s="28" t="s">
        <v>133</v>
      </c>
      <c r="K11" s="26"/>
      <c r="L11" s="37" t="s">
        <v>142</v>
      </c>
      <c r="M11" s="40">
        <v>0</v>
      </c>
      <c r="N11" s="87">
        <v>0.17280000000000001</v>
      </c>
      <c r="O11" s="38" t="s">
        <v>149</v>
      </c>
      <c r="P11" s="37" t="s">
        <v>153</v>
      </c>
      <c r="Q11" s="39"/>
    </row>
    <row r="12" spans="1:25" ht="70.900000000000006" customHeight="1" x14ac:dyDescent="0.45">
      <c r="A12" s="89" t="s">
        <v>110</v>
      </c>
      <c r="B12" s="47">
        <v>43948</v>
      </c>
      <c r="C12" s="39"/>
      <c r="D12" s="37" t="s">
        <v>120</v>
      </c>
      <c r="E12" s="39" t="s">
        <v>125</v>
      </c>
      <c r="F12" s="37" t="s">
        <v>128</v>
      </c>
      <c r="G12" s="29">
        <v>43948</v>
      </c>
      <c r="H12" s="36">
        <v>800000000</v>
      </c>
      <c r="I12" s="39" t="s">
        <v>134</v>
      </c>
      <c r="J12" s="32" t="s">
        <v>135</v>
      </c>
      <c r="K12" s="33"/>
      <c r="L12" s="49" t="s">
        <v>143</v>
      </c>
      <c r="M12" s="40">
        <v>0</v>
      </c>
      <c r="N12" s="87">
        <v>0</v>
      </c>
      <c r="O12" s="38" t="s">
        <v>150</v>
      </c>
      <c r="P12" s="37"/>
      <c r="Q12" s="39"/>
    </row>
    <row r="13" spans="1:25" ht="65.25" customHeight="1" x14ac:dyDescent="0.45">
      <c r="A13" s="89" t="s">
        <v>111</v>
      </c>
      <c r="B13" s="47">
        <v>43948</v>
      </c>
      <c r="C13" s="39"/>
      <c r="D13" s="37" t="s">
        <v>120</v>
      </c>
      <c r="E13" s="39" t="s">
        <v>125</v>
      </c>
      <c r="F13" s="38" t="s">
        <v>129</v>
      </c>
      <c r="G13" s="29">
        <v>43948</v>
      </c>
      <c r="H13" s="36">
        <v>200000000</v>
      </c>
      <c r="I13" s="39" t="s">
        <v>134</v>
      </c>
      <c r="J13" s="28" t="s">
        <v>136</v>
      </c>
      <c r="K13" s="33"/>
      <c r="L13" s="37" t="s">
        <v>143</v>
      </c>
      <c r="M13" s="40">
        <v>0</v>
      </c>
      <c r="N13" s="87">
        <v>0</v>
      </c>
      <c r="O13" s="38" t="s">
        <v>150</v>
      </c>
      <c r="P13" s="37"/>
      <c r="Q13" s="39"/>
    </row>
    <row r="14" spans="1:25" ht="62.65" customHeight="1" x14ac:dyDescent="0.45">
      <c r="A14" s="89" t="s">
        <v>112</v>
      </c>
      <c r="B14" s="47">
        <v>43948</v>
      </c>
      <c r="C14" s="39"/>
      <c r="D14" s="37" t="s">
        <v>120</v>
      </c>
      <c r="E14" s="39" t="s">
        <v>125</v>
      </c>
      <c r="F14" s="38" t="s">
        <v>129</v>
      </c>
      <c r="G14" s="29">
        <v>43948</v>
      </c>
      <c r="H14" s="35">
        <v>300000000</v>
      </c>
      <c r="I14" s="39" t="s">
        <v>134</v>
      </c>
      <c r="J14" s="28" t="s">
        <v>137</v>
      </c>
      <c r="K14" s="33"/>
      <c r="L14" s="49" t="s">
        <v>144</v>
      </c>
      <c r="M14" s="40">
        <v>0</v>
      </c>
      <c r="N14" s="87">
        <v>0</v>
      </c>
      <c r="O14" s="38" t="s">
        <v>150</v>
      </c>
      <c r="P14" s="37"/>
      <c r="Q14" s="39"/>
    </row>
    <row r="15" spans="1:25" ht="69" customHeight="1" x14ac:dyDescent="0.45">
      <c r="A15" s="89" t="s">
        <v>111</v>
      </c>
      <c r="B15" s="47">
        <v>43970</v>
      </c>
      <c r="C15" s="39"/>
      <c r="D15" s="37" t="s">
        <v>120</v>
      </c>
      <c r="E15" s="39" t="s">
        <v>125</v>
      </c>
      <c r="F15" s="31" t="s">
        <v>129</v>
      </c>
      <c r="G15" s="29">
        <v>43970</v>
      </c>
      <c r="H15" s="35">
        <v>200000000</v>
      </c>
      <c r="I15" s="39" t="s">
        <v>134</v>
      </c>
      <c r="J15" s="86" t="s">
        <v>136</v>
      </c>
      <c r="K15" s="33"/>
      <c r="L15" s="49" t="s">
        <v>145</v>
      </c>
      <c r="M15" s="40">
        <v>0</v>
      </c>
      <c r="N15" s="87">
        <v>0</v>
      </c>
      <c r="O15" s="38" t="s">
        <v>150</v>
      </c>
      <c r="P15" s="37" t="s">
        <v>153</v>
      </c>
      <c r="Q15" s="39"/>
    </row>
    <row r="16" spans="1:25" ht="67.900000000000006" customHeight="1" x14ac:dyDescent="0.45">
      <c r="A16" s="89" t="s">
        <v>113</v>
      </c>
      <c r="B16" s="47">
        <v>43978</v>
      </c>
      <c r="C16" s="39" t="s">
        <v>116</v>
      </c>
      <c r="D16" s="37" t="s">
        <v>121</v>
      </c>
      <c r="E16" s="39" t="s">
        <v>126</v>
      </c>
      <c r="F16" s="31" t="s">
        <v>127</v>
      </c>
      <c r="G16" s="29">
        <v>43971</v>
      </c>
      <c r="H16" s="35">
        <v>19300000</v>
      </c>
      <c r="I16" s="39" t="s">
        <v>138</v>
      </c>
      <c r="J16" s="86" t="s">
        <v>133</v>
      </c>
      <c r="K16" s="33"/>
      <c r="L16" s="49" t="s">
        <v>146</v>
      </c>
      <c r="M16" s="40">
        <v>0</v>
      </c>
      <c r="N16" s="87">
        <v>0.1462</v>
      </c>
      <c r="O16" s="38" t="s">
        <v>151</v>
      </c>
      <c r="P16" s="37" t="s">
        <v>153</v>
      </c>
      <c r="Q16" s="39"/>
    </row>
    <row r="17" spans="1:17" ht="156.75" x14ac:dyDescent="0.45">
      <c r="A17" s="89" t="s">
        <v>114</v>
      </c>
      <c r="B17" s="47">
        <v>44007</v>
      </c>
      <c r="C17" s="39" t="s">
        <v>117</v>
      </c>
      <c r="D17" s="37" t="s">
        <v>122</v>
      </c>
      <c r="E17" s="39" t="s">
        <v>123</v>
      </c>
      <c r="F17" s="31" t="s">
        <v>127</v>
      </c>
      <c r="G17" s="29">
        <v>43997</v>
      </c>
      <c r="H17" s="35">
        <v>43648292.359999999</v>
      </c>
      <c r="I17" s="39" t="s">
        <v>139</v>
      </c>
      <c r="J17" s="86" t="s">
        <v>140</v>
      </c>
      <c r="K17" s="33"/>
      <c r="L17" s="49" t="s">
        <v>147</v>
      </c>
      <c r="M17" s="40">
        <v>0</v>
      </c>
      <c r="N17" s="87">
        <v>0.12509999999999999</v>
      </c>
      <c r="O17" s="38" t="s">
        <v>152</v>
      </c>
      <c r="P17" s="37" t="s">
        <v>153</v>
      </c>
      <c r="Q17" s="39"/>
    </row>
    <row r="18" spans="1:17" ht="15.75" x14ac:dyDescent="0.45">
      <c r="A18" s="89"/>
      <c r="B18" s="47"/>
      <c r="C18" s="33"/>
      <c r="D18" s="37"/>
      <c r="E18" s="39"/>
      <c r="F18" s="31"/>
      <c r="G18" s="29"/>
      <c r="H18" s="35"/>
      <c r="I18" s="39"/>
      <c r="J18" s="86"/>
      <c r="K18" s="33"/>
      <c r="L18" s="49"/>
      <c r="M18" s="40"/>
      <c r="N18" s="87"/>
      <c r="O18" s="38"/>
      <c r="P18" s="37"/>
      <c r="Q18" s="39"/>
    </row>
    <row r="19" spans="1:17" ht="115.5" customHeight="1" x14ac:dyDescent="0.45">
      <c r="A19" s="89"/>
      <c r="B19" s="47"/>
      <c r="C19" s="33"/>
      <c r="D19" s="37"/>
      <c r="E19" s="39"/>
      <c r="F19" s="31"/>
      <c r="G19" s="29"/>
      <c r="H19" s="35"/>
      <c r="I19" s="39"/>
      <c r="J19" s="86"/>
      <c r="K19" s="33"/>
      <c r="L19" s="49"/>
      <c r="M19" s="40"/>
      <c r="N19" s="87"/>
      <c r="O19" s="38"/>
      <c r="P19" s="37"/>
      <c r="Q19" s="39"/>
    </row>
    <row r="20" spans="1:17" ht="46.5" customHeight="1" x14ac:dyDescent="0.45">
      <c r="A20" s="89"/>
      <c r="B20" s="47"/>
      <c r="C20" s="33"/>
      <c r="D20" s="37"/>
      <c r="E20" s="39"/>
      <c r="F20" s="31"/>
      <c r="G20" s="29"/>
      <c r="H20" s="35"/>
      <c r="I20" s="39"/>
      <c r="J20" s="86"/>
      <c r="K20" s="33"/>
      <c r="L20" s="49"/>
      <c r="M20" s="40"/>
      <c r="N20" s="87"/>
      <c r="O20" s="38"/>
      <c r="P20" s="49"/>
      <c r="Q20" s="179"/>
    </row>
    <row r="21" spans="1:17" ht="109.5" customHeight="1" x14ac:dyDescent="0.45">
      <c r="A21" s="89"/>
      <c r="B21" s="47"/>
      <c r="C21" s="33"/>
      <c r="D21" s="37"/>
      <c r="E21" s="39"/>
      <c r="F21" s="31"/>
      <c r="G21" s="29"/>
      <c r="H21" s="35"/>
      <c r="I21" s="39"/>
      <c r="J21" s="86"/>
      <c r="K21" s="33"/>
      <c r="L21" s="49"/>
      <c r="M21" s="40"/>
      <c r="N21" s="87"/>
      <c r="O21" s="38"/>
      <c r="P21" s="37"/>
      <c r="Q21" s="39"/>
    </row>
    <row r="22" spans="1:17" ht="112.5" customHeight="1" x14ac:dyDescent="0.45">
      <c r="A22" s="89"/>
      <c r="B22" s="85"/>
      <c r="C22" s="33"/>
      <c r="D22" s="37"/>
      <c r="E22" s="33"/>
      <c r="F22" s="34"/>
      <c r="G22" s="29"/>
      <c r="H22" s="35"/>
      <c r="I22" s="39"/>
      <c r="J22" s="86"/>
      <c r="K22" s="33"/>
      <c r="L22" s="49"/>
      <c r="M22" s="40"/>
      <c r="N22" s="87"/>
      <c r="O22" s="38"/>
      <c r="P22" s="88"/>
      <c r="Q22" s="39"/>
    </row>
    <row r="23" spans="1:17" ht="15.75" x14ac:dyDescent="0.45">
      <c r="A23" s="89"/>
      <c r="B23" s="85"/>
      <c r="C23" s="33"/>
      <c r="D23" s="37"/>
      <c r="E23" s="33"/>
      <c r="F23" s="34"/>
      <c r="G23" s="29"/>
      <c r="H23" s="35"/>
      <c r="I23" s="39"/>
      <c r="J23" s="28"/>
      <c r="K23" s="33"/>
      <c r="L23" s="49"/>
      <c r="M23" s="40"/>
      <c r="N23" s="87"/>
      <c r="O23" s="38"/>
      <c r="P23" s="88"/>
      <c r="Q23" s="39"/>
    </row>
    <row r="24" spans="1:17" ht="72.75" customHeight="1" x14ac:dyDescent="0.45">
      <c r="A24" s="89"/>
      <c r="B24" s="85"/>
      <c r="C24" s="33"/>
      <c r="D24" s="37"/>
      <c r="E24" s="33"/>
      <c r="F24" s="34"/>
      <c r="G24" s="29"/>
      <c r="H24" s="35"/>
      <c r="I24" s="39"/>
      <c r="J24" s="28"/>
      <c r="K24" s="33"/>
      <c r="L24" s="49"/>
      <c r="M24" s="40"/>
      <c r="N24" s="87"/>
      <c r="O24" s="38"/>
      <c r="P24" s="88"/>
      <c r="Q24" s="39"/>
    </row>
    <row r="25" spans="1:17" ht="71.25" customHeight="1" x14ac:dyDescent="0.45">
      <c r="A25" s="89"/>
      <c r="B25" s="85"/>
      <c r="C25" s="33"/>
      <c r="D25" s="37"/>
      <c r="E25" s="33"/>
      <c r="F25" s="34"/>
      <c r="G25" s="29"/>
      <c r="H25" s="35"/>
      <c r="I25" s="39"/>
      <c r="J25" s="28"/>
      <c r="K25" s="33"/>
      <c r="L25" s="49"/>
      <c r="M25" s="40"/>
      <c r="N25" s="87"/>
      <c r="O25" s="38"/>
      <c r="P25" s="88"/>
      <c r="Q25" s="39"/>
    </row>
    <row r="26" spans="1:17" ht="69" customHeight="1" x14ac:dyDescent="0.45">
      <c r="A26" s="89"/>
      <c r="B26" s="85"/>
      <c r="C26" s="33"/>
      <c r="D26" s="37"/>
      <c r="E26" s="33"/>
      <c r="F26" s="34"/>
      <c r="G26" s="29"/>
      <c r="H26" s="35"/>
      <c r="I26" s="39"/>
      <c r="J26" s="28"/>
      <c r="K26" s="33"/>
      <c r="L26" s="49"/>
      <c r="M26" s="40"/>
      <c r="N26" s="87"/>
      <c r="O26" s="38"/>
      <c r="P26" s="88"/>
      <c r="Q26" s="88"/>
    </row>
    <row r="27" spans="1:17" ht="74.25" customHeight="1" x14ac:dyDescent="0.45">
      <c r="A27" s="89"/>
      <c r="B27" s="85"/>
      <c r="C27" s="33"/>
      <c r="D27" s="37"/>
      <c r="E27" s="33"/>
      <c r="F27" s="34"/>
      <c r="G27" s="29"/>
      <c r="H27" s="35"/>
      <c r="I27" s="39"/>
      <c r="J27" s="28"/>
      <c r="K27" s="33"/>
      <c r="L27" s="49"/>
      <c r="M27" s="40"/>
      <c r="N27" s="87"/>
      <c r="O27" s="38"/>
      <c r="P27" s="88"/>
      <c r="Q27" s="88"/>
    </row>
    <row r="28" spans="1:17" ht="70.5" customHeight="1" x14ac:dyDescent="0.45">
      <c r="A28" s="89"/>
      <c r="B28" s="85"/>
      <c r="C28" s="33"/>
      <c r="D28" s="37"/>
      <c r="E28" s="33"/>
      <c r="F28" s="34"/>
      <c r="G28" s="29"/>
      <c r="H28" s="35"/>
      <c r="I28" s="39"/>
      <c r="J28" s="28"/>
      <c r="K28" s="33"/>
      <c r="L28" s="49"/>
      <c r="M28" s="40"/>
      <c r="N28" s="87"/>
      <c r="O28" s="38"/>
      <c r="P28" s="88"/>
      <c r="Q28" s="88"/>
    </row>
    <row r="29" spans="1:17" ht="60.75" customHeight="1" x14ac:dyDescent="0.45">
      <c r="A29" s="89"/>
      <c r="B29" s="85"/>
      <c r="C29" s="33"/>
      <c r="D29" s="37"/>
      <c r="E29" s="33"/>
      <c r="F29" s="34"/>
      <c r="G29" s="29"/>
      <c r="H29" s="35"/>
      <c r="I29" s="39"/>
      <c r="J29" s="32"/>
      <c r="K29" s="33"/>
      <c r="L29" s="49"/>
      <c r="M29" s="40"/>
      <c r="N29" s="87"/>
      <c r="O29" s="38"/>
      <c r="P29" s="88"/>
      <c r="Q29" s="88"/>
    </row>
    <row r="30" spans="1:17" ht="65.25" customHeight="1" x14ac:dyDescent="0.45">
      <c r="A30" s="89"/>
      <c r="B30" s="85"/>
      <c r="C30" s="33"/>
      <c r="D30" s="37"/>
      <c r="E30" s="33"/>
      <c r="F30" s="34"/>
      <c r="G30" s="29"/>
      <c r="H30" s="35"/>
      <c r="I30" s="39"/>
      <c r="J30" s="32"/>
      <c r="K30" s="33"/>
      <c r="L30" s="49"/>
      <c r="M30" s="40"/>
      <c r="N30" s="87"/>
      <c r="O30" s="38"/>
      <c r="P30" s="88"/>
      <c r="Q30" s="88"/>
    </row>
    <row r="31" spans="1:17" ht="75.75" customHeight="1" x14ac:dyDescent="0.45">
      <c r="A31" s="89"/>
      <c r="B31" s="85"/>
      <c r="C31" s="33"/>
      <c r="D31" s="37"/>
      <c r="E31" s="33"/>
      <c r="F31" s="34"/>
      <c r="G31" s="29"/>
      <c r="H31" s="35"/>
      <c r="I31" s="39"/>
      <c r="J31" s="32"/>
      <c r="K31" s="33"/>
      <c r="L31" s="49"/>
      <c r="M31" s="40"/>
      <c r="N31" s="87"/>
      <c r="O31" s="38"/>
      <c r="P31" s="88"/>
      <c r="Q31" s="88"/>
    </row>
    <row r="32" spans="1:17" ht="99.75" customHeight="1" x14ac:dyDescent="0.45">
      <c r="A32" s="89"/>
      <c r="B32" s="85"/>
      <c r="C32" s="33"/>
      <c r="D32" s="37"/>
      <c r="E32" s="33"/>
      <c r="F32" s="34"/>
      <c r="G32" s="29"/>
      <c r="H32" s="35"/>
      <c r="I32" s="39"/>
      <c r="J32" s="32"/>
      <c r="K32" s="33"/>
      <c r="L32" s="49"/>
      <c r="M32" s="40"/>
      <c r="N32" s="87"/>
      <c r="O32" s="38"/>
      <c r="P32" s="49"/>
      <c r="Q32" s="49"/>
    </row>
    <row r="33" spans="1:17" ht="222" customHeight="1" x14ac:dyDescent="0.45">
      <c r="A33" s="89"/>
      <c r="B33" s="85"/>
      <c r="C33" s="33"/>
      <c r="D33" s="37"/>
      <c r="E33" s="33"/>
      <c r="F33" s="33"/>
      <c r="G33" s="33"/>
      <c r="H33" s="33"/>
      <c r="I33" s="33"/>
      <c r="J33" s="39"/>
      <c r="K33" s="33"/>
      <c r="L33" s="37"/>
      <c r="M33" s="39"/>
      <c r="N33" s="39"/>
      <c r="O33" s="37"/>
      <c r="P33" s="37"/>
      <c r="Q33" s="37"/>
    </row>
    <row r="34" spans="1:17" ht="57.75" customHeight="1" x14ac:dyDescent="0.45">
      <c r="A34" s="89"/>
      <c r="B34" s="85"/>
      <c r="C34" s="33"/>
      <c r="D34" s="37"/>
      <c r="E34" s="33"/>
      <c r="F34" s="33"/>
      <c r="G34" s="33"/>
      <c r="H34" s="33"/>
      <c r="I34" s="33"/>
      <c r="J34" s="39"/>
      <c r="K34" s="33"/>
      <c r="L34" s="37"/>
      <c r="M34" s="39"/>
      <c r="N34" s="39"/>
      <c r="O34" s="37"/>
      <c r="P34" s="37"/>
      <c r="Q34" s="37"/>
    </row>
    <row r="35" spans="1:17" ht="61.5" customHeight="1" x14ac:dyDescent="0.45">
      <c r="A35" s="89"/>
      <c r="B35" s="85"/>
      <c r="C35" s="33"/>
      <c r="D35" s="37"/>
      <c r="E35" s="33"/>
      <c r="F35" s="33"/>
      <c r="G35" s="33"/>
      <c r="H35" s="33"/>
      <c r="I35" s="33"/>
      <c r="J35" s="87"/>
      <c r="K35" s="33"/>
      <c r="L35" s="37"/>
      <c r="M35" s="39"/>
      <c r="N35" s="39"/>
      <c r="O35" s="37"/>
      <c r="P35" s="37"/>
      <c r="Q35" s="37"/>
    </row>
    <row r="36" spans="1:17" ht="54.75" customHeight="1" x14ac:dyDescent="0.45">
      <c r="A36" s="89"/>
      <c r="B36" s="85"/>
      <c r="C36" s="33"/>
      <c r="D36" s="37"/>
      <c r="E36" s="33"/>
      <c r="F36" s="33"/>
      <c r="G36" s="33"/>
      <c r="H36" s="33"/>
      <c r="I36" s="33"/>
      <c r="J36" s="39"/>
      <c r="K36" s="33"/>
      <c r="L36" s="37"/>
      <c r="M36" s="39"/>
      <c r="N36" s="39"/>
      <c r="O36" s="37"/>
      <c r="P36" s="37"/>
      <c r="Q36" s="37"/>
    </row>
    <row r="37" spans="1:17" ht="15" customHeight="1" x14ac:dyDescent="0.45">
      <c r="A37" s="84"/>
      <c r="B37" s="66"/>
      <c r="C37" s="65"/>
      <c r="D37" s="65"/>
      <c r="E37" s="65"/>
      <c r="F37" s="68"/>
      <c r="G37" s="65"/>
      <c r="H37" s="67"/>
      <c r="I37" s="65"/>
      <c r="J37" s="69"/>
      <c r="K37" s="70"/>
      <c r="L37" s="71"/>
      <c r="M37" s="72"/>
      <c r="N37" s="73"/>
      <c r="O37" s="72"/>
      <c r="P37" s="66"/>
      <c r="Q37" s="105"/>
    </row>
    <row r="38" spans="1:17" ht="15" customHeight="1" x14ac:dyDescent="0.45">
      <c r="A38" s="84"/>
      <c r="B38" s="66"/>
      <c r="C38" s="65"/>
      <c r="D38" s="65"/>
      <c r="E38" s="65"/>
      <c r="F38" s="68"/>
      <c r="G38" s="65"/>
      <c r="H38" s="67"/>
      <c r="I38" s="65"/>
      <c r="J38" s="69"/>
      <c r="K38" s="70"/>
      <c r="L38" s="71"/>
      <c r="M38" s="72"/>
      <c r="N38" s="73"/>
      <c r="O38" s="72"/>
      <c r="P38" s="66"/>
      <c r="Q38" s="105"/>
    </row>
  </sheetData>
  <customSheetViews>
    <customSheetView guid="{8EA58AF3-E87D-42A9-9890-AE18CCA466EF}" scale="80">
      <selection activeCell="A11" sqref="A11"/>
    </customSheetView>
  </customSheetViews>
  <pageMargins left="0.7" right="0.7" top="0.75" bottom="0.75" header="0.3" footer="0.3"/>
  <pageSetup scale="1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1 </vt:lpstr>
      <vt:lpstr>FORMATO 2 </vt:lpstr>
      <vt:lpstr>FORMATO 3 </vt:lpstr>
      <vt:lpstr>FORMATO 4 </vt:lpstr>
      <vt:lpstr>FORMATO 5 </vt:lpstr>
      <vt:lpstr>FORMATO 6 </vt:lpstr>
      <vt:lpstr>FORMATO 7 </vt:lpstr>
      <vt:lpstr>'FORMATO 1 '!Área_de_impresión</vt:lpstr>
      <vt:lpstr>'FORMATO 3 '!Área_de_impresión</vt:lpstr>
      <vt:lpstr>'FORMATO 4 '!Área_de_impresión</vt:lpstr>
      <vt:lpstr>'FORMATO 5 '!Área_de_impresión</vt:lpstr>
      <vt:lpstr>'FORMATO 6 '!Área_de_impresión</vt:lpstr>
      <vt:lpstr>'FORMATO 7 '!Área_de_impresión</vt:lpstr>
    </vt:vector>
  </TitlesOfParts>
  <Company>Secretaría de Finanzas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Andres Fabian Muñiz Olivares</cp:lastModifiedBy>
  <dcterms:created xsi:type="dcterms:W3CDTF">2016-11-16T14:49:51Z</dcterms:created>
  <dcterms:modified xsi:type="dcterms:W3CDTF">2020-08-04T17:37:54Z</dcterms:modified>
</cp:coreProperties>
</file>