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Pub Part 3trim 2014 " sheetId="1" r:id="rId1"/>
  </sheets>
  <externalReferences>
    <externalReference r:id="rId2"/>
  </externalReferences>
  <definedNames>
    <definedName name="_xlnm.Print_Area" localSheetId="0">'Pub Part 3trim 2014 '!$A$1:$Q$131</definedName>
    <definedName name="_xlnm.Print_Titles" localSheetId="0">'Pub Part 3trim 2014 '!$2:$3</definedName>
  </definedNames>
  <calcPr calcId="145621" fullCalcOnLoad="1"/>
</workbook>
</file>

<file path=xl/calcChain.xml><?xml version="1.0" encoding="utf-8"?>
<calcChain xmlns="http://schemas.openxmlformats.org/spreadsheetml/2006/main">
  <c r="Q135" i="1" l="1"/>
  <c r="R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C131" i="1"/>
  <c r="S129" i="1"/>
  <c r="Q129" i="1"/>
  <c r="T129" i="1" s="1"/>
  <c r="S128" i="1"/>
  <c r="Q128" i="1"/>
  <c r="S127" i="1"/>
  <c r="T127" i="1" s="1"/>
  <c r="Q127" i="1"/>
  <c r="S126" i="1"/>
  <c r="Q126" i="1"/>
  <c r="S125" i="1"/>
  <c r="Q125" i="1"/>
  <c r="S124" i="1"/>
  <c r="T124" i="1" s="1"/>
  <c r="Q124" i="1"/>
  <c r="S123" i="1"/>
  <c r="T123" i="1" s="1"/>
  <c r="Q123" i="1"/>
  <c r="S122" i="1"/>
  <c r="Q122" i="1"/>
  <c r="S121" i="1"/>
  <c r="Q121" i="1"/>
  <c r="S120" i="1"/>
  <c r="Q120" i="1"/>
  <c r="S119" i="1"/>
  <c r="Q119" i="1"/>
  <c r="S118" i="1"/>
  <c r="Q118" i="1"/>
  <c r="S117" i="1"/>
  <c r="T117" i="1" s="1"/>
  <c r="Q117" i="1"/>
  <c r="S116" i="1"/>
  <c r="Q116" i="1"/>
  <c r="S115" i="1"/>
  <c r="Q115" i="1"/>
  <c r="T114" i="1"/>
  <c r="S114" i="1"/>
  <c r="Q114" i="1"/>
  <c r="S113" i="1"/>
  <c r="T113" i="1" s="1"/>
  <c r="Q113" i="1"/>
  <c r="S112" i="1"/>
  <c r="Q112" i="1"/>
  <c r="S111" i="1"/>
  <c r="Q111" i="1"/>
  <c r="T111" i="1" s="1"/>
  <c r="S110" i="1"/>
  <c r="T110" i="1" s="1"/>
  <c r="Q110" i="1"/>
  <c r="S109" i="1"/>
  <c r="Q109" i="1"/>
  <c r="S108" i="1"/>
  <c r="Q108" i="1"/>
  <c r="S107" i="1"/>
  <c r="Q107" i="1"/>
  <c r="S106" i="1"/>
  <c r="Q106" i="1"/>
  <c r="S105" i="1"/>
  <c r="T105" i="1" s="1"/>
  <c r="Q105" i="1"/>
  <c r="S104" i="1"/>
  <c r="Q104" i="1"/>
  <c r="S103" i="1"/>
  <c r="Q103" i="1"/>
  <c r="S102" i="1"/>
  <c r="Q102" i="1"/>
  <c r="T102" i="1" s="1"/>
  <c r="S101" i="1"/>
  <c r="Q101" i="1"/>
  <c r="S100" i="1"/>
  <c r="T100" i="1" s="1"/>
  <c r="Q100" i="1"/>
  <c r="S99" i="1"/>
  <c r="Q99" i="1"/>
  <c r="S98" i="1"/>
  <c r="Q98" i="1"/>
  <c r="S97" i="1"/>
  <c r="T97" i="1" s="1"/>
  <c r="Q97" i="1"/>
  <c r="S96" i="1"/>
  <c r="T96" i="1" s="1"/>
  <c r="Q96" i="1"/>
  <c r="S95" i="1"/>
  <c r="Q95" i="1"/>
  <c r="S94" i="1"/>
  <c r="Q94" i="1"/>
  <c r="S93" i="1"/>
  <c r="Q93" i="1"/>
  <c r="S92" i="1"/>
  <c r="Q92" i="1"/>
  <c r="S91" i="1"/>
  <c r="Q91" i="1"/>
  <c r="S90" i="1"/>
  <c r="T90" i="1" s="1"/>
  <c r="Q90" i="1"/>
  <c r="S89" i="1"/>
  <c r="Q89" i="1"/>
  <c r="S88" i="1"/>
  <c r="Q88" i="1"/>
  <c r="T87" i="1"/>
  <c r="S87" i="1"/>
  <c r="Q87" i="1"/>
  <c r="S86" i="1"/>
  <c r="T86" i="1" s="1"/>
  <c r="Q86" i="1"/>
  <c r="S85" i="1"/>
  <c r="Q85" i="1"/>
  <c r="S84" i="1"/>
  <c r="Q84" i="1"/>
  <c r="T84" i="1" s="1"/>
  <c r="S83" i="1"/>
  <c r="T83" i="1" s="1"/>
  <c r="Q83" i="1"/>
  <c r="S82" i="1"/>
  <c r="Q82" i="1"/>
  <c r="S81" i="1"/>
  <c r="Q81" i="1"/>
  <c r="S80" i="1"/>
  <c r="Q80" i="1"/>
  <c r="S79" i="1"/>
  <c r="Q79" i="1"/>
  <c r="S78" i="1"/>
  <c r="T78" i="1" s="1"/>
  <c r="Q78" i="1"/>
  <c r="S77" i="1"/>
  <c r="Q77" i="1"/>
  <c r="S76" i="1"/>
  <c r="Q76" i="1"/>
  <c r="S75" i="1"/>
  <c r="Q75" i="1"/>
  <c r="T75" i="1" s="1"/>
  <c r="S74" i="1"/>
  <c r="Q74" i="1"/>
  <c r="S73" i="1"/>
  <c r="T73" i="1" s="1"/>
  <c r="Q73" i="1"/>
  <c r="S72" i="1"/>
  <c r="Q72" i="1"/>
  <c r="S71" i="1"/>
  <c r="Q71" i="1"/>
  <c r="S70" i="1"/>
  <c r="D70" i="1"/>
  <c r="D131" i="1" s="1"/>
  <c r="S69" i="1"/>
  <c r="Q69" i="1"/>
  <c r="S68" i="1"/>
  <c r="T68" i="1" s="1"/>
  <c r="Q68" i="1"/>
  <c r="S67" i="1"/>
  <c r="Q67" i="1"/>
  <c r="S66" i="1"/>
  <c r="Q66" i="1"/>
  <c r="S65" i="1"/>
  <c r="Q65" i="1"/>
  <c r="T65" i="1" s="1"/>
  <c r="S64" i="1"/>
  <c r="Q64" i="1"/>
  <c r="S63" i="1"/>
  <c r="T63" i="1" s="1"/>
  <c r="Q63" i="1"/>
  <c r="S62" i="1"/>
  <c r="Q62" i="1"/>
  <c r="S61" i="1"/>
  <c r="Q61" i="1"/>
  <c r="S60" i="1"/>
  <c r="T60" i="1" s="1"/>
  <c r="Q60" i="1"/>
  <c r="S59" i="1"/>
  <c r="T59" i="1" s="1"/>
  <c r="Q59" i="1"/>
  <c r="S58" i="1"/>
  <c r="Q58" i="1"/>
  <c r="S57" i="1"/>
  <c r="Q57" i="1"/>
  <c r="S56" i="1"/>
  <c r="Q56" i="1"/>
  <c r="S55" i="1"/>
  <c r="Q55" i="1"/>
  <c r="S54" i="1"/>
  <c r="Q54" i="1"/>
  <c r="S53" i="1"/>
  <c r="T53" i="1" s="1"/>
  <c r="Q53" i="1"/>
  <c r="S52" i="1"/>
  <c r="Q52" i="1"/>
  <c r="S51" i="1"/>
  <c r="Q51" i="1"/>
  <c r="T50" i="1"/>
  <c r="S50" i="1"/>
  <c r="Q50" i="1"/>
  <c r="S49" i="1"/>
  <c r="T49" i="1" s="1"/>
  <c r="Q49" i="1"/>
  <c r="S48" i="1"/>
  <c r="Q48" i="1"/>
  <c r="S47" i="1"/>
  <c r="Q47" i="1"/>
  <c r="T47" i="1" s="1"/>
  <c r="S46" i="1"/>
  <c r="T46" i="1" s="1"/>
  <c r="Q46" i="1"/>
  <c r="S45" i="1"/>
  <c r="Q45" i="1"/>
  <c r="S44" i="1"/>
  <c r="Q44" i="1"/>
  <c r="S43" i="1"/>
  <c r="Q43" i="1"/>
  <c r="S42" i="1"/>
  <c r="Q42" i="1"/>
  <c r="S41" i="1"/>
  <c r="T41" i="1" s="1"/>
  <c r="Q41" i="1"/>
  <c r="S40" i="1"/>
  <c r="Q40" i="1"/>
  <c r="S39" i="1"/>
  <c r="Q39" i="1"/>
  <c r="S38" i="1"/>
  <c r="Q38" i="1"/>
  <c r="T38" i="1" s="1"/>
  <c r="S37" i="1"/>
  <c r="Q37" i="1"/>
  <c r="S36" i="1"/>
  <c r="T36" i="1" s="1"/>
  <c r="Q36" i="1"/>
  <c r="S35" i="1"/>
  <c r="Q35" i="1"/>
  <c r="S34" i="1"/>
  <c r="Q34" i="1"/>
  <c r="S33" i="1"/>
  <c r="Q33" i="1"/>
  <c r="S32" i="1"/>
  <c r="T32" i="1" s="1"/>
  <c r="Q32" i="1"/>
  <c r="S31" i="1"/>
  <c r="Q31" i="1"/>
  <c r="S30" i="1"/>
  <c r="Q30" i="1"/>
  <c r="S29" i="1"/>
  <c r="Q29" i="1"/>
  <c r="S28" i="1"/>
  <c r="Q28" i="1"/>
  <c r="S27" i="1"/>
  <c r="Q27" i="1"/>
  <c r="S26" i="1"/>
  <c r="T26" i="1" s="1"/>
  <c r="Q26" i="1"/>
  <c r="S25" i="1"/>
  <c r="Q25" i="1"/>
  <c r="S24" i="1"/>
  <c r="Q24" i="1"/>
  <c r="T23" i="1"/>
  <c r="S23" i="1"/>
  <c r="Q23" i="1"/>
  <c r="S22" i="1"/>
  <c r="T22" i="1" s="1"/>
  <c r="Q22" i="1"/>
  <c r="S21" i="1"/>
  <c r="Q21" i="1"/>
  <c r="S20" i="1"/>
  <c r="Q20" i="1"/>
  <c r="T20" i="1" s="1"/>
  <c r="S19" i="1"/>
  <c r="T19" i="1" s="1"/>
  <c r="Q19" i="1"/>
  <c r="S18" i="1"/>
  <c r="Q18" i="1"/>
  <c r="S17" i="1"/>
  <c r="Q17" i="1"/>
  <c r="T17" i="1" s="1"/>
  <c r="S16" i="1"/>
  <c r="Q16" i="1"/>
  <c r="S15" i="1"/>
  <c r="Q15" i="1"/>
  <c r="S14" i="1"/>
  <c r="T14" i="1" s="1"/>
  <c r="Q14" i="1"/>
  <c r="S13" i="1"/>
  <c r="Q13" i="1"/>
  <c r="S12" i="1"/>
  <c r="Q12" i="1"/>
  <c r="S11" i="1"/>
  <c r="Q11" i="1"/>
  <c r="T11" i="1" s="1"/>
  <c r="S10" i="1"/>
  <c r="Q10" i="1"/>
  <c r="S9" i="1"/>
  <c r="Q9" i="1"/>
  <c r="S8" i="1"/>
  <c r="Q8" i="1"/>
  <c r="T8" i="1" s="1"/>
  <c r="S7" i="1"/>
  <c r="Q7" i="1"/>
  <c r="T7" i="1" s="1"/>
  <c r="S6" i="1"/>
  <c r="Q6" i="1"/>
  <c r="S5" i="1"/>
  <c r="T5" i="1" s="1"/>
  <c r="Q5" i="1"/>
  <c r="T10" i="1" l="1"/>
  <c r="T13" i="1"/>
  <c r="T16" i="1"/>
  <c r="T27" i="1"/>
  <c r="T29" i="1"/>
  <c r="T37" i="1"/>
  <c r="T40" i="1"/>
  <c r="T44" i="1"/>
  <c r="T54" i="1"/>
  <c r="T56" i="1"/>
  <c r="T64" i="1"/>
  <c r="T67" i="1"/>
  <c r="T74" i="1"/>
  <c r="T77" i="1"/>
  <c r="T81" i="1"/>
  <c r="T88" i="1"/>
  <c r="T91" i="1"/>
  <c r="T93" i="1"/>
  <c r="T101" i="1"/>
  <c r="T104" i="1"/>
  <c r="T108" i="1"/>
  <c r="T115" i="1"/>
  <c r="T118" i="1"/>
  <c r="T120" i="1"/>
  <c r="T128" i="1"/>
  <c r="T28" i="1"/>
  <c r="T31" i="1"/>
  <c r="T35" i="1"/>
  <c r="T45" i="1"/>
  <c r="T55" i="1"/>
  <c r="T58" i="1"/>
  <c r="T62" i="1"/>
  <c r="T69" i="1"/>
  <c r="T72" i="1"/>
  <c r="T79" i="1"/>
  <c r="T82" i="1"/>
  <c r="T92" i="1"/>
  <c r="T95" i="1"/>
  <c r="T99" i="1"/>
  <c r="T106" i="1"/>
  <c r="T109" i="1"/>
  <c r="T119" i="1"/>
  <c r="T122" i="1"/>
  <c r="T126" i="1"/>
  <c r="T12" i="1"/>
  <c r="T21" i="1"/>
  <c r="T25" i="1"/>
  <c r="T34" i="1"/>
  <c r="T43" i="1"/>
  <c r="T52" i="1"/>
  <c r="T61" i="1"/>
  <c r="T66" i="1"/>
  <c r="Q70" i="1"/>
  <c r="T70" i="1" s="1"/>
  <c r="T71" i="1"/>
  <c r="T76" i="1"/>
  <c r="T80" i="1"/>
  <c r="T85" i="1"/>
  <c r="T89" i="1"/>
  <c r="T94" i="1"/>
  <c r="T98" i="1"/>
  <c r="T103" i="1"/>
  <c r="T107" i="1"/>
  <c r="T112" i="1"/>
  <c r="T116" i="1"/>
  <c r="T121" i="1"/>
  <c r="T125" i="1"/>
  <c r="S131" i="1"/>
  <c r="T9" i="1"/>
  <c r="T18" i="1"/>
  <c r="T30" i="1"/>
  <c r="T39" i="1"/>
  <c r="T48" i="1"/>
  <c r="T57" i="1"/>
  <c r="Q131" i="1"/>
  <c r="T6" i="1"/>
  <c r="T15" i="1"/>
  <c r="T24" i="1"/>
  <c r="T33" i="1"/>
  <c r="T42" i="1"/>
  <c r="T51" i="1"/>
  <c r="T131" i="1" l="1"/>
</calcChain>
</file>

<file path=xl/sharedStrings.xml><?xml version="1.0" encoding="utf-8"?>
<sst xmlns="http://schemas.openxmlformats.org/spreadsheetml/2006/main" count="147" uniqueCount="147">
  <si>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</si>
  <si>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</si>
  <si>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</si>
  <si>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</si>
  <si>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</si>
  <si>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</si>
  <si>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</si>
  <si>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</si>
  <si>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</si>
  <si>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</si>
  <si>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</si>
  <si>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Impuesto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</si>
  <si>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</si>
  <si>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</si>
  <si>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</si>
  <si>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</si>
  <si>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</si>
  <si>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</si>
  <si>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</si>
  <si>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</si>
  <si>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</si>
  <si>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</si>
  <si>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</si>
  <si>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</si>
  <si>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</si>
  <si>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</si>
  <si>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</si>
  <si>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</si>
  <si>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</si>
  <si>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</si>
  <si>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</si>
  <si>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</si>
  <si>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</si>
  <si>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</si>
  <si>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</si>
  <si>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</si>
  <si>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</si>
  <si>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</si>
  <si>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</si>
  <si>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</si>
  <si>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</si>
  <si>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</si>
  <si>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</si>
  <si>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</si>
  <si>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</si>
  <si>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</si>
  <si>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</si>
  <si>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</si>
  <si>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</si>
  <si>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</si>
  <si>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</si>
  <si>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</si>
  <si>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</si>
  <si>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</si>
  <si>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</si>
  <si>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</si>
  <si>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</si>
  <si>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</si>
  <si>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</si>
  <si>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</si>
  <si>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</si>
  <si>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</si>
  <si>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</si>
  <si>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</si>
  <si>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</si>
  <si>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</si>
  <si>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</si>
  <si>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</si>
  <si>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</si>
  <si>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</si>
  <si>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</si>
  <si>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</si>
  <si>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</si>
  <si>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</si>
  <si>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</si>
  <si>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</si>
  <si>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</si>
  <si>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</si>
  <si>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</si>
  <si>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</si>
  <si>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</si>
  <si>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</si>
  <si>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</si>
  <si>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</si>
  <si>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</si>
  <si>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</si>
  <si>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</si>
  <si>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</si>
  <si>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</si>
  <si>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</si>
  <si>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</si>
  <si>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</si>
  <si>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</si>
  <si>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</si>
  <si>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</si>
  <si>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</si>
  <si>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</si>
  <si>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</si>
  <si>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</si>
  <si>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</si>
  <si>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</si>
  <si>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</si>
  <si>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</si>
  <si>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</si>
  <si>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</si>
  <si>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</si>
  <si>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</si>
  <si>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</si>
  <si>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</si>
  <si>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</si>
  <si>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</si>
  <si>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</si>
  <si>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</si>
  <si>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</si>
  <si>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</si>
  <si>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</si>
  <si>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</si>
  <si>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</si>
  <si>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</si>
  <si>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</si>
  <si>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</si>
  <si>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</si>
  <si>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</si>
  <si>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</si>
  <si>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</si>
  <si>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</si>
  <si>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</si>
  <si>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</si>
  <si>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</si>
  <si>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</si>
  <si>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</si>
  <si>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</si>
  <si>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</si>
  <si>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</si>
  <si>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</si>
  <si>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</si>
  <si>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</si>
  <si>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</si>
  <si>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</si>
  <si>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</si>
  <si>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</si>
  <si>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</si>
  <si>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</si>
  <si>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</si>
  <si>
    <t>Juliio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</si>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</sst>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7" applyNumberFormat="0" applyAlignment="0" applyProtection="0"/>
    <xf numFmtId="0" fontId="14" fillId="21" borderId="8" applyNumberFormat="0" applyAlignment="0" applyProtection="0"/>
    <xf numFmtId="16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7" applyNumberFormat="0" applyAlignment="0" applyProtection="0"/>
    <xf numFmtId="0" fontId="21" fillId="0" borderId="12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22" borderId="13" applyNumberFormat="0" applyFont="0" applyAlignment="0" applyProtection="0"/>
    <xf numFmtId="0" fontId="23" fillId="20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2" applyFont="1"/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/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>
      <alignment horizontal="center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/>
    </xf>
    <xf numFmtId="0" fontId="5" fillId="0" borderId="0" xfId="2" applyFont="1" applyBorder="1"/>
    <xf numFmtId="0" fontId="5" fillId="0" borderId="0" xfId="2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 applyBorder="1"/>
    <xf numFmtId="0" fontId="7" fillId="0" borderId="0" xfId="2" applyFont="1"/>
    <xf numFmtId="0" fontId="8" fillId="0" borderId="0" xfId="2" applyFont="1" applyProtection="1">
      <protection locked="0"/>
    </xf>
    <xf numFmtId="0" fontId="6" fillId="0" borderId="0" xfId="2" applyFont="1" applyProtection="1">
      <protection locked="0"/>
    </xf>
    <xf numFmtId="164" fontId="4" fillId="0" borderId="0" xfId="3" applyNumberFormat="1" applyFont="1" applyProtection="1">
      <protection locked="0"/>
    </xf>
    <xf numFmtId="165" fontId="4" fillId="0" borderId="0" xfId="3" applyNumberFormat="1" applyFont="1" applyProtection="1">
      <protection locked="0"/>
    </xf>
    <xf numFmtId="4" fontId="6" fillId="0" borderId="0" xfId="2" applyNumberFormat="1" applyFont="1" applyFill="1"/>
    <xf numFmtId="4" fontId="6" fillId="0" borderId="0" xfId="2" applyNumberFormat="1" applyFont="1"/>
    <xf numFmtId="164" fontId="6" fillId="0" borderId="0" xfId="2" applyNumberFormat="1" applyFont="1"/>
    <xf numFmtId="0" fontId="6" fillId="0" borderId="0" xfId="2" applyFont="1"/>
    <xf numFmtId="4" fontId="4" fillId="0" borderId="0" xfId="2" applyNumberFormat="1" applyFont="1" applyFill="1"/>
    <xf numFmtId="164" fontId="4" fillId="0" borderId="0" xfId="3" applyNumberFormat="1" applyFont="1" applyFill="1" applyProtection="1">
      <protection locked="0"/>
    </xf>
    <xf numFmtId="0" fontId="4" fillId="0" borderId="0" xfId="2" applyFont="1" applyFill="1"/>
    <xf numFmtId="0" fontId="6" fillId="0" borderId="0" xfId="2" applyFont="1" applyFill="1"/>
    <xf numFmtId="0" fontId="3" fillId="0" borderId="0" xfId="2" applyFont="1" applyAlignment="1" applyProtection="1">
      <alignment horizontal="right"/>
      <protection locked="0"/>
    </xf>
    <xf numFmtId="164" fontId="3" fillId="0" borderId="0" xfId="2" applyNumberFormat="1" applyFont="1"/>
    <xf numFmtId="165" fontId="3" fillId="0" borderId="0" xfId="2" applyNumberFormat="1" applyFont="1"/>
    <xf numFmtId="43" fontId="2" fillId="0" borderId="0" xfId="1" applyFont="1"/>
    <xf numFmtId="43" fontId="5" fillId="0" borderId="0" xfId="2" applyNumberFormat="1" applyFont="1"/>
    <xf numFmtId="164" fontId="2" fillId="0" borderId="0" xfId="2" applyNumberFormat="1" applyFont="1"/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1" builtinId="3"/>
    <cellStyle name="Millares 2" xfId="40"/>
    <cellStyle name="Millares 3" xfId="3"/>
    <cellStyle name="Normal" xfId="0" builtinId="0"/>
    <cellStyle name="Normal 2" xfId="2"/>
    <cellStyle name="Normal 3" xfId="41"/>
    <cellStyle name="Normal 4" xfId="42"/>
    <cellStyle name="Normal 5" xfId="43"/>
    <cellStyle name="Normal 6" xfId="44"/>
    <cellStyle name="Normal 7" xfId="45"/>
    <cellStyle name="Normal 8" xfId="46"/>
    <cellStyle name="Normal 9" xfId="47"/>
    <cellStyle name="Note" xfId="48"/>
    <cellStyle name="Output" xfId="49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ASASM-6005\Users\eugenia_casas\Desktop\RespaldoArchivos\Mal&#250;\2.PARTICIPACIONES\3%20PPP\2014\Estimaci&#243;n%202014%20New%20Line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"/>
      <sheetName val="BASE CONCENTRADOS"/>
      <sheetName val="REPUB-Estimación"/>
    </sheetNames>
    <sheetDataSet>
      <sheetData sheetId="0" refreshError="1">
        <row r="9">
          <cell r="K9">
            <v>50564192.654801354</v>
          </cell>
        </row>
        <row r="10">
          <cell r="K10">
            <v>40711264.377437145</v>
          </cell>
        </row>
        <row r="11">
          <cell r="K11">
            <v>40587129.881312415</v>
          </cell>
        </row>
        <row r="12">
          <cell r="K12">
            <v>19422460.338471998</v>
          </cell>
        </row>
        <row r="13">
          <cell r="K13">
            <v>32545670.878276251</v>
          </cell>
        </row>
        <row r="14">
          <cell r="K14">
            <v>106716726.47238646</v>
          </cell>
        </row>
        <row r="15">
          <cell r="K15">
            <v>143395602.91496029</v>
          </cell>
        </row>
        <row r="16">
          <cell r="K16">
            <v>33662484.666351005</v>
          </cell>
        </row>
        <row r="17">
          <cell r="K17">
            <v>23310833.905021321</v>
          </cell>
        </row>
        <row r="18">
          <cell r="K18">
            <v>22514337.612913087</v>
          </cell>
        </row>
        <row r="19">
          <cell r="K19">
            <v>22220087.000076301</v>
          </cell>
        </row>
        <row r="20">
          <cell r="K20">
            <v>111844073.62734185</v>
          </cell>
        </row>
        <row r="21">
          <cell r="K21">
            <v>28344601.029513463</v>
          </cell>
        </row>
        <row r="22">
          <cell r="K22">
            <v>113937675.44483149</v>
          </cell>
        </row>
        <row r="23">
          <cell r="K23">
            <v>75462363.030449674</v>
          </cell>
        </row>
        <row r="24">
          <cell r="K24">
            <v>41099008.940638065</v>
          </cell>
        </row>
        <row r="25">
          <cell r="K25">
            <v>110192498.93855128</v>
          </cell>
        </row>
        <row r="26">
          <cell r="K26">
            <v>42025094.361910984</v>
          </cell>
        </row>
        <row r="27">
          <cell r="K27">
            <v>51105169.953128427</v>
          </cell>
        </row>
        <row r="28">
          <cell r="K28">
            <v>23871178.786713924</v>
          </cell>
        </row>
        <row r="29">
          <cell r="K29">
            <v>47176308.661974341</v>
          </cell>
        </row>
        <row r="30">
          <cell r="K30">
            <v>94027532.557022765</v>
          </cell>
        </row>
        <row r="31">
          <cell r="K31">
            <v>31504501.520124666</v>
          </cell>
        </row>
        <row r="32">
          <cell r="K32">
            <v>22379101.196911283</v>
          </cell>
        </row>
        <row r="33">
          <cell r="K33">
            <v>77745676.714454696</v>
          </cell>
        </row>
        <row r="34">
          <cell r="K34">
            <v>53590999.30377274</v>
          </cell>
        </row>
        <row r="35">
          <cell r="K35">
            <v>42348363.137181163</v>
          </cell>
        </row>
        <row r="36">
          <cell r="K36">
            <v>21165092.421203107</v>
          </cell>
        </row>
        <row r="37">
          <cell r="K37">
            <v>62015932.97346133</v>
          </cell>
        </row>
        <row r="38">
          <cell r="K38">
            <v>16525836.189694423</v>
          </cell>
        </row>
        <row r="39">
          <cell r="K39">
            <v>52452214.953700975</v>
          </cell>
        </row>
        <row r="40">
          <cell r="K40">
            <v>48217013.131557263</v>
          </cell>
        </row>
        <row r="41">
          <cell r="K41">
            <v>14823587.669224983</v>
          </cell>
        </row>
        <row r="42">
          <cell r="K42">
            <v>111457355.5109463</v>
          </cell>
        </row>
        <row r="43">
          <cell r="K43">
            <v>40988206.721193813</v>
          </cell>
        </row>
        <row r="44">
          <cell r="K44">
            <v>34849057.403032303</v>
          </cell>
        </row>
        <row r="45">
          <cell r="K45">
            <v>45734063.012644745</v>
          </cell>
        </row>
        <row r="46">
          <cell r="K46">
            <v>23708502.992492855</v>
          </cell>
        </row>
        <row r="47">
          <cell r="K47">
            <v>3387077238.8716331</v>
          </cell>
        </row>
        <row r="48">
          <cell r="K48">
            <v>72473610.906621367</v>
          </cell>
        </row>
        <row r="49">
          <cell r="K49">
            <v>23417853.217025515</v>
          </cell>
        </row>
        <row r="50">
          <cell r="K50">
            <v>36009115.987219855</v>
          </cell>
        </row>
        <row r="51">
          <cell r="K51">
            <v>68378081.478541568</v>
          </cell>
        </row>
        <row r="52">
          <cell r="K52">
            <v>65041019.461820096</v>
          </cell>
        </row>
        <row r="53">
          <cell r="K53">
            <v>53417894.955941379</v>
          </cell>
        </row>
        <row r="54">
          <cell r="K54">
            <v>66367083.18167685</v>
          </cell>
        </row>
        <row r="55">
          <cell r="K55">
            <v>42015308.376900509</v>
          </cell>
        </row>
        <row r="56">
          <cell r="K56">
            <v>54983184.082727149</v>
          </cell>
        </row>
        <row r="57">
          <cell r="K57">
            <v>45752473.948541664</v>
          </cell>
        </row>
        <row r="58">
          <cell r="K58">
            <v>77417510.906153768</v>
          </cell>
        </row>
        <row r="59">
          <cell r="K59">
            <v>27353909.164790992</v>
          </cell>
        </row>
        <row r="60">
          <cell r="K60">
            <v>21483594.063536376</v>
          </cell>
        </row>
        <row r="61">
          <cell r="K61">
            <v>304862330.62344003</v>
          </cell>
        </row>
        <row r="62">
          <cell r="K62">
            <v>19562944.861867912</v>
          </cell>
        </row>
        <row r="63">
          <cell r="K63">
            <v>40263521.99878262</v>
          </cell>
        </row>
        <row r="64">
          <cell r="K64">
            <v>19928741.705259211</v>
          </cell>
        </row>
        <row r="65">
          <cell r="K65">
            <v>44483351.686907105</v>
          </cell>
        </row>
        <row r="66">
          <cell r="K66">
            <v>33457826.339584425</v>
          </cell>
        </row>
        <row r="67">
          <cell r="K67">
            <v>24461319.714754447</v>
          </cell>
        </row>
        <row r="68">
          <cell r="K68">
            <v>98621863.352341548</v>
          </cell>
        </row>
        <row r="69">
          <cell r="K69">
            <v>21371558.682910379</v>
          </cell>
        </row>
        <row r="70">
          <cell r="K70">
            <v>154950801.69234517</v>
          </cell>
        </row>
        <row r="71">
          <cell r="K71">
            <v>70142005.040306583</v>
          </cell>
        </row>
        <row r="72">
          <cell r="K72">
            <v>43019927.587621406</v>
          </cell>
        </row>
        <row r="73">
          <cell r="K73">
            <v>92138921.156169891</v>
          </cell>
        </row>
        <row r="74">
          <cell r="K74">
            <v>626321438.58095634</v>
          </cell>
        </row>
        <row r="75">
          <cell r="K75">
            <v>45422950.710472442</v>
          </cell>
        </row>
        <row r="76">
          <cell r="K76">
            <v>245974712.44478142</v>
          </cell>
        </row>
        <row r="77">
          <cell r="K77">
            <v>23130293.767477609</v>
          </cell>
        </row>
        <row r="78">
          <cell r="K78">
            <v>23966845.217279628</v>
          </cell>
        </row>
        <row r="79">
          <cell r="K79">
            <v>38850440.690763921</v>
          </cell>
        </row>
        <row r="80">
          <cell r="K80">
            <v>40556822.106474131</v>
          </cell>
        </row>
        <row r="81">
          <cell r="K81">
            <v>125674060.77156237</v>
          </cell>
        </row>
        <row r="82">
          <cell r="K82">
            <v>22225157.370320529</v>
          </cell>
        </row>
        <row r="83">
          <cell r="K83">
            <v>35204889.332045145</v>
          </cell>
        </row>
        <row r="84">
          <cell r="K84">
            <v>16784439.768371273</v>
          </cell>
        </row>
        <row r="85">
          <cell r="K85">
            <v>26279045.203193303</v>
          </cell>
        </row>
        <row r="86">
          <cell r="K86">
            <v>56770317.29724966</v>
          </cell>
        </row>
        <row r="87">
          <cell r="K87">
            <v>69517637.001165211</v>
          </cell>
        </row>
        <row r="88">
          <cell r="K88">
            <v>47054083.663002871</v>
          </cell>
        </row>
        <row r="89">
          <cell r="K89">
            <v>20127069.867755275</v>
          </cell>
        </row>
        <row r="90">
          <cell r="K90">
            <v>25246822.011829458</v>
          </cell>
        </row>
        <row r="91">
          <cell r="K91">
            <v>62071304.076889142</v>
          </cell>
        </row>
        <row r="92">
          <cell r="K92">
            <v>111962611.62227693</v>
          </cell>
        </row>
        <row r="93">
          <cell r="K93">
            <v>55072409.061206006</v>
          </cell>
        </row>
        <row r="94">
          <cell r="K94">
            <v>90909011.871460408</v>
          </cell>
        </row>
        <row r="95">
          <cell r="K95">
            <v>48106243.038798288</v>
          </cell>
        </row>
        <row r="96">
          <cell r="K96">
            <v>55093799.870669752</v>
          </cell>
        </row>
        <row r="97">
          <cell r="K97">
            <v>15716338.523618313</v>
          </cell>
        </row>
        <row r="98">
          <cell r="K98">
            <v>40637405.816705443</v>
          </cell>
        </row>
        <row r="99">
          <cell r="K99">
            <v>23682936.427611589</v>
          </cell>
        </row>
        <row r="100">
          <cell r="K100">
            <v>88645277.129036337</v>
          </cell>
        </row>
        <row r="101">
          <cell r="K101">
            <v>31054374.742485784</v>
          </cell>
        </row>
        <row r="102">
          <cell r="K102">
            <v>248385709.23739377</v>
          </cell>
        </row>
        <row r="103">
          <cell r="K103">
            <v>90926231.227017894</v>
          </cell>
        </row>
        <row r="104">
          <cell r="K104">
            <v>24367155.169588715</v>
          </cell>
        </row>
        <row r="105">
          <cell r="K105">
            <v>44887677.526373327</v>
          </cell>
        </row>
        <row r="106">
          <cell r="K106">
            <v>559649590.34428692</v>
          </cell>
        </row>
        <row r="107">
          <cell r="K107">
            <v>955526215.0142535</v>
          </cell>
        </row>
        <row r="108">
          <cell r="K108">
            <v>33070588.178271141</v>
          </cell>
        </row>
        <row r="109">
          <cell r="K109">
            <v>98680912.705691785</v>
          </cell>
        </row>
        <row r="110">
          <cell r="K110">
            <v>645701340.16471446</v>
          </cell>
        </row>
        <row r="111">
          <cell r="K111">
            <v>22326030.101498239</v>
          </cell>
        </row>
        <row r="112">
          <cell r="K112">
            <v>25355738.121737596</v>
          </cell>
        </row>
        <row r="113">
          <cell r="K113">
            <v>24759704.104048923</v>
          </cell>
        </row>
        <row r="114">
          <cell r="K114">
            <v>47070864.021380439</v>
          </cell>
        </row>
        <row r="115">
          <cell r="K115">
            <v>21165417.973533981</v>
          </cell>
        </row>
        <row r="116">
          <cell r="K116">
            <v>20120905.373915736</v>
          </cell>
        </row>
        <row r="117">
          <cell r="K117">
            <v>69613918.989008456</v>
          </cell>
        </row>
        <row r="118">
          <cell r="K118">
            <v>50702925.682172842</v>
          </cell>
        </row>
        <row r="119">
          <cell r="K119">
            <v>31138281.531310417</v>
          </cell>
        </row>
        <row r="120">
          <cell r="K120">
            <v>26129702.319713</v>
          </cell>
        </row>
        <row r="121">
          <cell r="K121">
            <v>20416610.357463364</v>
          </cell>
        </row>
        <row r="122">
          <cell r="K122">
            <v>36803799.728879526</v>
          </cell>
        </row>
        <row r="123">
          <cell r="K123">
            <v>32463452.860400766</v>
          </cell>
        </row>
        <row r="124">
          <cell r="K124">
            <v>42361682.144401319</v>
          </cell>
        </row>
        <row r="125">
          <cell r="K125">
            <v>52205720.80849807</v>
          </cell>
        </row>
        <row r="126">
          <cell r="K126">
            <v>59228008.681067355</v>
          </cell>
        </row>
        <row r="127">
          <cell r="K127">
            <v>55405113.204012975</v>
          </cell>
        </row>
        <row r="128">
          <cell r="K128">
            <v>2307694256.9533496</v>
          </cell>
        </row>
        <row r="129">
          <cell r="K129">
            <v>59644894.640288122</v>
          </cell>
        </row>
        <row r="130">
          <cell r="K130">
            <v>27763031.885885656</v>
          </cell>
        </row>
        <row r="131">
          <cell r="K131">
            <v>40594557.000820264</v>
          </cell>
        </row>
        <row r="132">
          <cell r="K132">
            <v>189852843.76068461</v>
          </cell>
        </row>
        <row r="133">
          <cell r="K133">
            <v>127599209.41177857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9" width="12" style="1" hidden="1" customWidth="1"/>
    <col min="20" max="20" width="0" style="1" hidden="1" customWidth="1"/>
    <col min="21" max="21" width="0.85546875" style="1" customWidth="1"/>
    <col min="22" max="16384" width="11.42578125" style="1"/>
  </cols>
  <sheetData>
    <row r="1" spans="1:23" ht="6" customHeight="1" thickBot="1"/>
    <row r="2" spans="1:23" ht="15.75" customHeight="1" thickBot="1">
      <c r="A2" s="2" t="s">
        <v>0</v>
      </c>
      <c r="C2" s="3" t="s">
        <v>1</v>
      </c>
      <c r="D2" s="4"/>
      <c r="E2" s="3" t="s">
        <v>2</v>
      </c>
      <c r="F2" s="5"/>
      <c r="G2" s="5"/>
      <c r="H2" s="5"/>
      <c r="I2" s="5"/>
      <c r="J2" s="5"/>
      <c r="K2" s="5"/>
      <c r="L2" s="5"/>
      <c r="M2" s="4"/>
      <c r="N2" s="6" t="s">
        <v>3</v>
      </c>
      <c r="O2" s="7"/>
      <c r="P2" s="8"/>
      <c r="Q2" s="9" t="s">
        <v>4</v>
      </c>
    </row>
    <row r="3" spans="1:23" s="18" customFormat="1" ht="81" customHeight="1" thickBot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3" t="s">
        <v>17</v>
      </c>
      <c r="P3" s="14"/>
      <c r="Q3" s="15"/>
      <c r="R3" s="16"/>
      <c r="S3" s="17"/>
      <c r="U3" s="16"/>
    </row>
    <row r="4" spans="1:23" s="23" customForma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0"/>
      <c r="R4" s="21"/>
      <c r="S4" s="22"/>
      <c r="U4" s="21"/>
    </row>
    <row r="5" spans="1:23" s="31" customFormat="1" ht="16.5">
      <c r="A5" s="24" t="s">
        <v>18</v>
      </c>
      <c r="B5" s="25"/>
      <c r="C5" s="26">
        <v>573097.6</v>
      </c>
      <c r="D5" s="26">
        <v>6887</v>
      </c>
      <c r="E5" s="26">
        <v>6063328.3399999999</v>
      </c>
      <c r="F5" s="26">
        <v>1239120.53</v>
      </c>
      <c r="G5" s="26">
        <v>97029.71</v>
      </c>
      <c r="H5" s="26">
        <v>7202.27</v>
      </c>
      <c r="I5" s="26">
        <v>190123.15</v>
      </c>
      <c r="J5" s="26">
        <v>262145.74</v>
      </c>
      <c r="K5" s="26">
        <v>367308.02</v>
      </c>
      <c r="L5" s="26">
        <v>32472.6</v>
      </c>
      <c r="M5" s="27">
        <v>-413244.27</v>
      </c>
      <c r="N5" s="26">
        <v>2743834.44</v>
      </c>
      <c r="O5" s="26">
        <v>960749.46</v>
      </c>
      <c r="P5" s="26"/>
      <c r="Q5" s="26">
        <f>SUM(C5:O5)</f>
        <v>12130054.59</v>
      </c>
      <c r="R5" s="28"/>
      <c r="S5" s="29">
        <f>+[1]Estimación!K9</f>
        <v>50564192.654801354</v>
      </c>
      <c r="T5" s="30">
        <f>+S5-Q5</f>
        <v>38434138.06480135</v>
      </c>
      <c r="U5" s="28"/>
      <c r="V5" s="30"/>
      <c r="W5" s="30"/>
    </row>
    <row r="6" spans="1:23" s="31" customFormat="1" ht="16.5">
      <c r="A6" s="24" t="s">
        <v>19</v>
      </c>
      <c r="B6" s="25"/>
      <c r="C6" s="26">
        <v>265352.8</v>
      </c>
      <c r="D6" s="26">
        <v>0</v>
      </c>
      <c r="E6" s="26">
        <v>4962458.38</v>
      </c>
      <c r="F6" s="26">
        <v>653607.74</v>
      </c>
      <c r="G6" s="26">
        <v>76509.16</v>
      </c>
      <c r="H6" s="26">
        <v>6051.44</v>
      </c>
      <c r="I6" s="26">
        <v>158652.51</v>
      </c>
      <c r="J6" s="26">
        <v>315747.18</v>
      </c>
      <c r="K6" s="26">
        <v>268754.45</v>
      </c>
      <c r="L6" s="26">
        <v>27283.919999999998</v>
      </c>
      <c r="M6" s="27">
        <v>-293937.28999999998</v>
      </c>
      <c r="N6" s="26">
        <v>3007137.54</v>
      </c>
      <c r="O6" s="26">
        <v>908978.13</v>
      </c>
      <c r="P6" s="32"/>
      <c r="Q6" s="26">
        <f t="shared" ref="Q6:Q69" si="0">SUM(C6:O6)</f>
        <v>10356595.960000001</v>
      </c>
      <c r="R6" s="28"/>
      <c r="S6" s="29">
        <f>+[1]Estimación!K10</f>
        <v>40711264.377437145</v>
      </c>
      <c r="T6" s="30">
        <f t="shared" ref="T6:T69" si="1">+S6-Q6</f>
        <v>30354668.417437144</v>
      </c>
      <c r="U6" s="28"/>
      <c r="V6" s="30"/>
      <c r="W6" s="30"/>
    </row>
    <row r="7" spans="1:23" s="31" customFormat="1" ht="16.5">
      <c r="A7" s="24" t="s">
        <v>20</v>
      </c>
      <c r="B7" s="25"/>
      <c r="C7" s="26">
        <v>59140.800000000003</v>
      </c>
      <c r="D7" s="26">
        <v>8021</v>
      </c>
      <c r="E7" s="26">
        <v>4977455.78</v>
      </c>
      <c r="F7" s="26">
        <v>711558.37</v>
      </c>
      <c r="G7" s="26">
        <v>83954.03</v>
      </c>
      <c r="H7" s="26">
        <v>5410.38</v>
      </c>
      <c r="I7" s="26">
        <v>155671.43</v>
      </c>
      <c r="J7" s="26">
        <v>342139.77</v>
      </c>
      <c r="K7" s="26">
        <v>268129.95</v>
      </c>
      <c r="L7" s="26">
        <v>24393.599999999999</v>
      </c>
      <c r="M7" s="27">
        <v>-310552.57</v>
      </c>
      <c r="N7" s="26">
        <v>2809565.1</v>
      </c>
      <c r="O7" s="26">
        <v>1595723.07</v>
      </c>
      <c r="P7" s="32"/>
      <c r="Q7" s="26">
        <f t="shared" si="0"/>
        <v>10730610.710000001</v>
      </c>
      <c r="R7" s="28"/>
      <c r="S7" s="29">
        <f>+[1]Estimación!K11</f>
        <v>40587129.881312415</v>
      </c>
      <c r="T7" s="30">
        <f t="shared" si="1"/>
        <v>29856519.171312414</v>
      </c>
      <c r="U7" s="28"/>
      <c r="V7" s="30"/>
      <c r="W7" s="30"/>
    </row>
    <row r="8" spans="1:23" s="31" customFormat="1" ht="16.5">
      <c r="A8" s="24" t="s">
        <v>21</v>
      </c>
      <c r="B8" s="25"/>
      <c r="C8" s="26">
        <v>6953.6</v>
      </c>
      <c r="D8" s="26">
        <v>96</v>
      </c>
      <c r="E8" s="26">
        <v>2500574.44</v>
      </c>
      <c r="F8" s="26">
        <v>821799.86</v>
      </c>
      <c r="G8" s="26">
        <v>37408.65</v>
      </c>
      <c r="H8" s="26">
        <v>2633.26</v>
      </c>
      <c r="I8" s="26">
        <v>79443.31</v>
      </c>
      <c r="J8" s="26">
        <v>60889.82</v>
      </c>
      <c r="K8" s="26">
        <v>240819.47</v>
      </c>
      <c r="L8" s="26">
        <v>11872.5</v>
      </c>
      <c r="M8" s="27">
        <v>-137484.47</v>
      </c>
      <c r="N8" s="26">
        <v>717463.86</v>
      </c>
      <c r="O8" s="26">
        <v>505065.18</v>
      </c>
      <c r="P8" s="32"/>
      <c r="Q8" s="26">
        <f t="shared" si="0"/>
        <v>4847535.4799999995</v>
      </c>
      <c r="R8" s="28"/>
      <c r="S8" s="29">
        <f>+[1]Estimación!K12</f>
        <v>19422460.338471998</v>
      </c>
      <c r="T8" s="30">
        <f t="shared" si="1"/>
        <v>14574924.858471997</v>
      </c>
      <c r="U8" s="28"/>
      <c r="V8" s="30"/>
      <c r="W8" s="30"/>
    </row>
    <row r="9" spans="1:23" s="31" customFormat="1" ht="16.5">
      <c r="A9" s="24" t="s">
        <v>22</v>
      </c>
      <c r="B9" s="25"/>
      <c r="C9" s="26">
        <v>346477.2</v>
      </c>
      <c r="D9" s="26">
        <v>1547</v>
      </c>
      <c r="E9" s="26">
        <v>3863998.85</v>
      </c>
      <c r="F9" s="26">
        <v>705392.61</v>
      </c>
      <c r="G9" s="26">
        <v>58464.19</v>
      </c>
      <c r="H9" s="26">
        <v>4251.72</v>
      </c>
      <c r="I9" s="26">
        <v>118680.47</v>
      </c>
      <c r="J9" s="26">
        <v>126074.33</v>
      </c>
      <c r="K9" s="26">
        <v>234258.74</v>
      </c>
      <c r="L9" s="26">
        <v>19169.580000000002</v>
      </c>
      <c r="M9" s="27">
        <v>-250478.06</v>
      </c>
      <c r="N9" s="26">
        <v>1895299.2</v>
      </c>
      <c r="O9" s="26">
        <v>569280</v>
      </c>
      <c r="P9" s="32"/>
      <c r="Q9" s="26">
        <f t="shared" si="0"/>
        <v>7692415.830000001</v>
      </c>
      <c r="R9" s="28"/>
      <c r="S9" s="29">
        <f>+[1]Estimación!K13</f>
        <v>32545670.878276251</v>
      </c>
      <c r="T9" s="30">
        <f t="shared" si="1"/>
        <v>24853255.048276249</v>
      </c>
      <c r="U9" s="28"/>
      <c r="V9" s="30"/>
      <c r="W9" s="30"/>
    </row>
    <row r="10" spans="1:23" s="31" customFormat="1" ht="16.5">
      <c r="A10" s="24" t="s">
        <v>23</v>
      </c>
      <c r="B10" s="25"/>
      <c r="C10" s="26">
        <v>485490.8</v>
      </c>
      <c r="D10" s="26">
        <v>9827</v>
      </c>
      <c r="E10" s="26">
        <v>12767753.880000001</v>
      </c>
      <c r="F10" s="26">
        <v>1698611.24</v>
      </c>
      <c r="G10" s="26">
        <v>212153.81</v>
      </c>
      <c r="H10" s="26">
        <v>13185.93</v>
      </c>
      <c r="I10" s="26">
        <v>365428.75</v>
      </c>
      <c r="J10" s="26">
        <v>835475.55</v>
      </c>
      <c r="K10" s="26">
        <v>564522.12</v>
      </c>
      <c r="L10" s="26">
        <v>59450.879999999997</v>
      </c>
      <c r="M10" s="27">
        <v>-737157.45</v>
      </c>
      <c r="N10" s="26">
        <v>7419195.5700000003</v>
      </c>
      <c r="O10" s="26">
        <v>6747696.3899999997</v>
      </c>
      <c r="P10" s="32"/>
      <c r="Q10" s="26">
        <f t="shared" si="0"/>
        <v>30441634.470000003</v>
      </c>
      <c r="R10" s="28"/>
      <c r="S10" s="29">
        <f>+[1]Estimación!K14</f>
        <v>106716726.47238646</v>
      </c>
      <c r="T10" s="30">
        <f t="shared" si="1"/>
        <v>76275092.002386466</v>
      </c>
      <c r="U10" s="28"/>
      <c r="V10" s="30"/>
      <c r="W10" s="30"/>
    </row>
    <row r="11" spans="1:23" s="31" customFormat="1" ht="16.5">
      <c r="A11" s="24" t="s">
        <v>24</v>
      </c>
      <c r="B11" s="25"/>
      <c r="C11" s="26">
        <v>968479.2</v>
      </c>
      <c r="D11" s="26">
        <v>38412</v>
      </c>
      <c r="E11" s="26">
        <v>15928237.189999999</v>
      </c>
      <c r="F11" s="26">
        <v>2130529.92</v>
      </c>
      <c r="G11" s="26">
        <v>246735.71</v>
      </c>
      <c r="H11" s="26">
        <v>19843.88</v>
      </c>
      <c r="I11" s="26">
        <v>414315.41</v>
      </c>
      <c r="J11" s="26">
        <v>1102605.22</v>
      </c>
      <c r="K11" s="26">
        <v>714979.23</v>
      </c>
      <c r="L11" s="26">
        <v>89469.33</v>
      </c>
      <c r="M11" s="27">
        <v>-1060464.06</v>
      </c>
      <c r="N11" s="26">
        <v>9421113.3300000001</v>
      </c>
      <c r="O11" s="26">
        <v>5757505.3499999996</v>
      </c>
      <c r="P11" s="32"/>
      <c r="Q11" s="26">
        <f t="shared" si="0"/>
        <v>35771761.710000001</v>
      </c>
      <c r="R11" s="28"/>
      <c r="S11" s="29">
        <f>+[1]Estimación!K15</f>
        <v>143395602.91496029</v>
      </c>
      <c r="T11" s="30">
        <f t="shared" si="1"/>
        <v>107623841.20496029</v>
      </c>
      <c r="U11" s="28"/>
      <c r="V11" s="30"/>
      <c r="W11" s="30"/>
    </row>
    <row r="12" spans="1:23" s="31" customFormat="1" ht="16.5">
      <c r="A12" s="24" t="s">
        <v>25</v>
      </c>
      <c r="B12" s="25"/>
      <c r="C12" s="26">
        <v>65284.800000000003</v>
      </c>
      <c r="D12" s="26">
        <v>45</v>
      </c>
      <c r="E12" s="26">
        <v>4040252.71</v>
      </c>
      <c r="F12" s="26">
        <v>612934.18000000005</v>
      </c>
      <c r="G12" s="26">
        <v>59870.65</v>
      </c>
      <c r="H12" s="26">
        <v>4415.28</v>
      </c>
      <c r="I12" s="26">
        <v>120796.57</v>
      </c>
      <c r="J12" s="26">
        <v>213723.4</v>
      </c>
      <c r="K12" s="26">
        <v>242490.43</v>
      </c>
      <c r="L12" s="26">
        <v>19907.04</v>
      </c>
      <c r="M12" s="27">
        <v>-292889.83</v>
      </c>
      <c r="N12" s="26">
        <v>2270138.04</v>
      </c>
      <c r="O12" s="26">
        <v>518840.16</v>
      </c>
      <c r="P12" s="32"/>
      <c r="Q12" s="26">
        <f t="shared" si="0"/>
        <v>7875808.4300000006</v>
      </c>
      <c r="R12" s="28"/>
      <c r="S12" s="29">
        <f>+[1]Estimación!K16</f>
        <v>33662484.666351005</v>
      </c>
      <c r="T12" s="30">
        <f t="shared" si="1"/>
        <v>25786676.236351006</v>
      </c>
      <c r="U12" s="28"/>
      <c r="V12" s="30"/>
      <c r="W12" s="30"/>
    </row>
    <row r="13" spans="1:23" s="31" customFormat="1" ht="16.5">
      <c r="A13" s="24" t="s">
        <v>26</v>
      </c>
      <c r="B13" s="25"/>
      <c r="C13" s="26">
        <v>2140</v>
      </c>
      <c r="D13" s="26">
        <v>150</v>
      </c>
      <c r="E13" s="26">
        <v>2762835.67</v>
      </c>
      <c r="F13" s="26">
        <v>1008275.69</v>
      </c>
      <c r="G13" s="26">
        <v>42574.54</v>
      </c>
      <c r="H13" s="26">
        <v>2901.01</v>
      </c>
      <c r="I13" s="26">
        <v>84005.07</v>
      </c>
      <c r="J13" s="26">
        <v>34410.730000000003</v>
      </c>
      <c r="K13" s="26">
        <v>285034.78000000003</v>
      </c>
      <c r="L13" s="26">
        <v>13079.76</v>
      </c>
      <c r="M13" s="27">
        <v>-159355.35999999999</v>
      </c>
      <c r="N13" s="26">
        <v>861080.28</v>
      </c>
      <c r="O13" s="26">
        <v>1344537.96</v>
      </c>
      <c r="P13" s="32"/>
      <c r="Q13" s="26">
        <f t="shared" si="0"/>
        <v>6281670.129999999</v>
      </c>
      <c r="R13" s="28"/>
      <c r="S13" s="29">
        <f>+[1]Estimación!K17</f>
        <v>23310833.905021321</v>
      </c>
      <c r="T13" s="30">
        <f t="shared" si="1"/>
        <v>17029163.775021322</v>
      </c>
      <c r="U13" s="28"/>
      <c r="V13" s="30"/>
      <c r="W13" s="30"/>
    </row>
    <row r="14" spans="1:23" s="31" customFormat="1" ht="16.5">
      <c r="A14" s="24" t="s">
        <v>27</v>
      </c>
      <c r="B14" s="25"/>
      <c r="C14" s="26">
        <v>1512</v>
      </c>
      <c r="D14" s="26">
        <v>150</v>
      </c>
      <c r="E14" s="26">
        <v>2964990.86</v>
      </c>
      <c r="F14" s="26">
        <v>1135265.9099999999</v>
      </c>
      <c r="G14" s="26">
        <v>46225.2</v>
      </c>
      <c r="H14" s="26">
        <v>3293.01</v>
      </c>
      <c r="I14" s="26">
        <v>91511.96</v>
      </c>
      <c r="J14" s="26">
        <v>78396.240000000005</v>
      </c>
      <c r="K14" s="26">
        <v>318641.94</v>
      </c>
      <c r="L14" s="26">
        <v>14847.09</v>
      </c>
      <c r="M14" s="27">
        <v>-149958.85999999999</v>
      </c>
      <c r="N14" s="26">
        <v>698698.62</v>
      </c>
      <c r="O14" s="26">
        <v>2093086.26</v>
      </c>
      <c r="P14" s="32"/>
      <c r="Q14" s="26">
        <f t="shared" si="0"/>
        <v>7296660.2299999995</v>
      </c>
      <c r="R14" s="28"/>
      <c r="S14" s="29">
        <f>+[1]Estimación!K18</f>
        <v>22514337.612913087</v>
      </c>
      <c r="T14" s="30">
        <f t="shared" si="1"/>
        <v>15217677.382913087</v>
      </c>
      <c r="U14" s="28"/>
      <c r="V14" s="30"/>
      <c r="W14" s="30"/>
    </row>
    <row r="15" spans="1:23" s="31" customFormat="1" ht="16.5">
      <c r="A15" s="24" t="s">
        <v>28</v>
      </c>
      <c r="B15" s="25"/>
      <c r="C15" s="26">
        <v>3854</v>
      </c>
      <c r="D15" s="26">
        <v>225</v>
      </c>
      <c r="E15" s="26">
        <v>3105088.29</v>
      </c>
      <c r="F15" s="26">
        <v>848873.22</v>
      </c>
      <c r="G15" s="26">
        <v>46349.41</v>
      </c>
      <c r="H15" s="26">
        <v>3419.44</v>
      </c>
      <c r="I15" s="26">
        <v>100952.25</v>
      </c>
      <c r="J15" s="26">
        <v>90995.04</v>
      </c>
      <c r="K15" s="26">
        <v>221681.57</v>
      </c>
      <c r="L15" s="26">
        <v>15417.15</v>
      </c>
      <c r="M15" s="27">
        <v>-184981.21</v>
      </c>
      <c r="N15" s="26">
        <v>532436.46</v>
      </c>
      <c r="O15" s="26">
        <v>798774.45</v>
      </c>
      <c r="P15" s="32"/>
      <c r="Q15" s="26">
        <f t="shared" si="0"/>
        <v>5583085.0700000003</v>
      </c>
      <c r="R15" s="28"/>
      <c r="S15" s="29">
        <f>+[1]Estimación!K19</f>
        <v>22220087.000076301</v>
      </c>
      <c r="T15" s="30">
        <f t="shared" si="1"/>
        <v>16637001.930076301</v>
      </c>
      <c r="U15" s="28"/>
      <c r="V15" s="30"/>
      <c r="W15" s="30"/>
    </row>
    <row r="16" spans="1:23" s="31" customFormat="1" ht="16.5">
      <c r="A16" s="24" t="s">
        <v>29</v>
      </c>
      <c r="B16" s="25"/>
      <c r="C16" s="26">
        <v>883612</v>
      </c>
      <c r="D16" s="26">
        <v>14797</v>
      </c>
      <c r="E16" s="26">
        <v>12777642.48</v>
      </c>
      <c r="F16" s="26">
        <v>1813326.1</v>
      </c>
      <c r="G16" s="26">
        <v>212089.55</v>
      </c>
      <c r="H16" s="26">
        <v>14438.33</v>
      </c>
      <c r="I16" s="26">
        <v>361289.4</v>
      </c>
      <c r="J16" s="26">
        <v>921862.43</v>
      </c>
      <c r="K16" s="26">
        <v>593344.81000000006</v>
      </c>
      <c r="L16" s="26">
        <v>65097.54</v>
      </c>
      <c r="M16" s="27">
        <v>-785231.37</v>
      </c>
      <c r="N16" s="26">
        <v>7467977.6100000003</v>
      </c>
      <c r="O16" s="26">
        <v>3694478.46</v>
      </c>
      <c r="P16" s="32"/>
      <c r="Q16" s="26">
        <f t="shared" si="0"/>
        <v>28034724.34</v>
      </c>
      <c r="R16" s="28"/>
      <c r="S16" s="29">
        <f>+[1]Estimación!K20</f>
        <v>111844073.62734185</v>
      </c>
      <c r="T16" s="30">
        <f t="shared" si="1"/>
        <v>83809349.287341848</v>
      </c>
      <c r="U16" s="28"/>
      <c r="V16" s="30"/>
      <c r="W16" s="30"/>
    </row>
    <row r="17" spans="1:23" s="31" customFormat="1" ht="16.5">
      <c r="A17" s="24" t="s">
        <v>30</v>
      </c>
      <c r="B17" s="25"/>
      <c r="C17" s="26">
        <v>27584.400000000001</v>
      </c>
      <c r="D17" s="26">
        <v>0</v>
      </c>
      <c r="E17" s="26">
        <v>3463468.4</v>
      </c>
      <c r="F17" s="26">
        <v>1038220.71</v>
      </c>
      <c r="G17" s="26">
        <v>57778.69</v>
      </c>
      <c r="H17" s="26">
        <v>3581.77</v>
      </c>
      <c r="I17" s="26">
        <v>105376.5</v>
      </c>
      <c r="J17" s="26">
        <v>29644.01</v>
      </c>
      <c r="K17" s="26">
        <v>288149.89</v>
      </c>
      <c r="L17" s="26">
        <v>16149.06</v>
      </c>
      <c r="M17" s="27">
        <v>-210186</v>
      </c>
      <c r="N17" s="26">
        <v>1070826.81</v>
      </c>
      <c r="O17" s="26">
        <v>1950959.4</v>
      </c>
      <c r="P17" s="32"/>
      <c r="Q17" s="26">
        <f t="shared" si="0"/>
        <v>7841553.6399999987</v>
      </c>
      <c r="R17" s="28"/>
      <c r="S17" s="29">
        <f>+[1]Estimación!K21</f>
        <v>28344601.029513463</v>
      </c>
      <c r="T17" s="30">
        <f t="shared" si="1"/>
        <v>20503047.389513463</v>
      </c>
      <c r="U17" s="28"/>
      <c r="V17" s="30"/>
      <c r="W17" s="30"/>
    </row>
    <row r="18" spans="1:23" s="31" customFormat="1" ht="16.5">
      <c r="A18" s="24" t="s">
        <v>31</v>
      </c>
      <c r="B18" s="25"/>
      <c r="C18" s="26">
        <v>787417.2</v>
      </c>
      <c r="D18" s="26">
        <v>206765</v>
      </c>
      <c r="E18" s="26">
        <v>14156820.01</v>
      </c>
      <c r="F18" s="26">
        <v>1679967.6</v>
      </c>
      <c r="G18" s="26">
        <v>231411.34</v>
      </c>
      <c r="H18" s="26">
        <v>16374.8</v>
      </c>
      <c r="I18" s="26">
        <v>406713.34</v>
      </c>
      <c r="J18" s="26">
        <v>1461015.98</v>
      </c>
      <c r="K18" s="26">
        <v>531533.77</v>
      </c>
      <c r="L18" s="26">
        <v>73828.47</v>
      </c>
      <c r="M18" s="27">
        <v>-872696.17</v>
      </c>
      <c r="N18" s="26">
        <v>7447528.9199999999</v>
      </c>
      <c r="O18" s="26">
        <v>3172621.56</v>
      </c>
      <c r="P18" s="32"/>
      <c r="Q18" s="26">
        <f t="shared" si="0"/>
        <v>29299301.819999997</v>
      </c>
      <c r="R18" s="28"/>
      <c r="S18" s="29">
        <f>+[1]Estimación!K22</f>
        <v>113937675.44483149</v>
      </c>
      <c r="T18" s="30">
        <f t="shared" si="1"/>
        <v>84638373.624831498</v>
      </c>
      <c r="U18" s="28"/>
      <c r="V18" s="30"/>
      <c r="W18" s="30"/>
    </row>
    <row r="19" spans="1:23" s="31" customFormat="1" ht="16.5">
      <c r="A19" s="24" t="s">
        <v>32</v>
      </c>
      <c r="B19" s="25"/>
      <c r="C19" s="26">
        <v>173668.4</v>
      </c>
      <c r="D19" s="26">
        <v>3186</v>
      </c>
      <c r="E19" s="26">
        <v>8567400.8399999999</v>
      </c>
      <c r="F19" s="26">
        <v>1594632.92</v>
      </c>
      <c r="G19" s="26">
        <v>128941.07</v>
      </c>
      <c r="H19" s="26">
        <v>9922.59</v>
      </c>
      <c r="I19" s="26">
        <v>258887.62</v>
      </c>
      <c r="J19" s="26">
        <v>291116.87</v>
      </c>
      <c r="K19" s="26">
        <v>516523.46</v>
      </c>
      <c r="L19" s="26">
        <v>44737.62</v>
      </c>
      <c r="M19" s="27">
        <v>-511220.97</v>
      </c>
      <c r="N19" s="26">
        <v>4954452.51</v>
      </c>
      <c r="O19" s="26">
        <v>5525338.6500000004</v>
      </c>
      <c r="P19" s="32"/>
      <c r="Q19" s="26">
        <f t="shared" si="0"/>
        <v>21557587.579999998</v>
      </c>
      <c r="R19" s="28"/>
      <c r="S19" s="29">
        <f>+[1]Estimación!K23</f>
        <v>75462363.030449674</v>
      </c>
      <c r="T19" s="30">
        <f t="shared" si="1"/>
        <v>53904775.450449675</v>
      </c>
      <c r="U19" s="28"/>
      <c r="V19" s="30"/>
      <c r="W19" s="30"/>
    </row>
    <row r="20" spans="1:23" s="31" customFormat="1" ht="16.5">
      <c r="A20" s="24" t="s">
        <v>33</v>
      </c>
      <c r="B20" s="25"/>
      <c r="C20" s="26">
        <v>16041.2</v>
      </c>
      <c r="D20" s="26">
        <v>409</v>
      </c>
      <c r="E20" s="26">
        <v>5066568.5999999996</v>
      </c>
      <c r="F20" s="26">
        <v>1084699.49</v>
      </c>
      <c r="G20" s="26">
        <v>79394.2</v>
      </c>
      <c r="H20" s="26">
        <v>5821</v>
      </c>
      <c r="I20" s="26">
        <v>148079.22</v>
      </c>
      <c r="J20" s="26">
        <v>229543.79</v>
      </c>
      <c r="K20" s="26">
        <v>297823.34999999998</v>
      </c>
      <c r="L20" s="26">
        <v>26244.99</v>
      </c>
      <c r="M20" s="27">
        <v>-290690.82</v>
      </c>
      <c r="N20" s="26">
        <v>1638587.22</v>
      </c>
      <c r="O20" s="26">
        <v>3052474.47</v>
      </c>
      <c r="P20" s="32"/>
      <c r="Q20" s="26">
        <f t="shared" si="0"/>
        <v>11354995.709999999</v>
      </c>
      <c r="R20" s="28"/>
      <c r="S20" s="29">
        <f>+[1]Estimación!K24</f>
        <v>41099008.940638065</v>
      </c>
      <c r="T20" s="30">
        <f t="shared" si="1"/>
        <v>29744013.230638064</v>
      </c>
      <c r="U20" s="28"/>
      <c r="V20" s="30"/>
      <c r="W20" s="30"/>
    </row>
    <row r="21" spans="1:23" s="31" customFormat="1" ht="16.5">
      <c r="A21" s="24" t="s">
        <v>34</v>
      </c>
      <c r="B21" s="25"/>
      <c r="C21" s="26">
        <v>499300.8</v>
      </c>
      <c r="D21" s="26">
        <v>18390</v>
      </c>
      <c r="E21" s="26">
        <v>12647143.720000001</v>
      </c>
      <c r="F21" s="26">
        <v>1740914.02</v>
      </c>
      <c r="G21" s="26">
        <v>207656.65</v>
      </c>
      <c r="H21" s="26">
        <v>13928.61</v>
      </c>
      <c r="I21" s="26">
        <v>366193.02</v>
      </c>
      <c r="J21" s="26">
        <v>1377092.36</v>
      </c>
      <c r="K21" s="26">
        <v>628245.49</v>
      </c>
      <c r="L21" s="26">
        <v>62799.39</v>
      </c>
      <c r="M21" s="27">
        <v>-733715.24</v>
      </c>
      <c r="N21" s="26">
        <v>8315742.4500000002</v>
      </c>
      <c r="O21" s="26">
        <v>2689484.01</v>
      </c>
      <c r="P21" s="32"/>
      <c r="Q21" s="26">
        <f t="shared" si="0"/>
        <v>27833175.280000001</v>
      </c>
      <c r="R21" s="28"/>
      <c r="S21" s="29">
        <f>+[1]Estimación!K25</f>
        <v>110192498.93855128</v>
      </c>
      <c r="T21" s="30">
        <f t="shared" si="1"/>
        <v>82359323.658551276</v>
      </c>
      <c r="U21" s="28"/>
      <c r="V21" s="30"/>
      <c r="W21" s="30"/>
    </row>
    <row r="22" spans="1:23" s="31" customFormat="1" ht="16.5">
      <c r="A22" s="24" t="s">
        <v>35</v>
      </c>
      <c r="B22" s="25"/>
      <c r="C22" s="26">
        <v>120817.60000000001</v>
      </c>
      <c r="D22" s="26">
        <v>1992</v>
      </c>
      <c r="E22" s="26">
        <v>5387327.0700000003</v>
      </c>
      <c r="F22" s="26">
        <v>2530060.1</v>
      </c>
      <c r="G22" s="26">
        <v>78246.2</v>
      </c>
      <c r="H22" s="26">
        <v>8155.57</v>
      </c>
      <c r="I22" s="26">
        <v>155476.15</v>
      </c>
      <c r="J22" s="26">
        <v>55310.15</v>
      </c>
      <c r="K22" s="26">
        <v>663905.12</v>
      </c>
      <c r="L22" s="26">
        <v>36770.699999999997</v>
      </c>
      <c r="M22" s="27">
        <v>-339415.59</v>
      </c>
      <c r="N22" s="26">
        <v>882432.51</v>
      </c>
      <c r="O22" s="26">
        <v>4251696.6900000004</v>
      </c>
      <c r="P22" s="32"/>
      <c r="Q22" s="26">
        <f t="shared" si="0"/>
        <v>13832774.27</v>
      </c>
      <c r="R22" s="28"/>
      <c r="S22" s="29">
        <f>+[1]Estimación!K26</f>
        <v>42025094.361910984</v>
      </c>
      <c r="T22" s="30">
        <f t="shared" si="1"/>
        <v>28192320.091910984</v>
      </c>
      <c r="U22" s="28"/>
      <c r="V22" s="30"/>
      <c r="W22" s="30"/>
    </row>
    <row r="23" spans="1:23" s="31" customFormat="1" ht="16.5">
      <c r="A23" s="24" t="s">
        <v>36</v>
      </c>
      <c r="B23" s="25"/>
      <c r="C23" s="26">
        <v>46783.199999999997</v>
      </c>
      <c r="D23" s="26">
        <v>149401</v>
      </c>
      <c r="E23" s="26">
        <v>6137980.9000000004</v>
      </c>
      <c r="F23" s="26">
        <v>1580061.42</v>
      </c>
      <c r="G23" s="26">
        <v>90615.73</v>
      </c>
      <c r="H23" s="26">
        <v>7670.82</v>
      </c>
      <c r="I23" s="26">
        <v>170811.1</v>
      </c>
      <c r="J23" s="26">
        <v>337552.33</v>
      </c>
      <c r="K23" s="26">
        <v>340739.48</v>
      </c>
      <c r="L23" s="26">
        <v>34585.17</v>
      </c>
      <c r="M23" s="27">
        <v>-409658.28</v>
      </c>
      <c r="N23" s="26">
        <v>1297645.6499999999</v>
      </c>
      <c r="O23" s="26">
        <v>2123487.9</v>
      </c>
      <c r="P23" s="32"/>
      <c r="Q23" s="26">
        <f t="shared" si="0"/>
        <v>11907676.420000002</v>
      </c>
      <c r="R23" s="28"/>
      <c r="S23" s="29">
        <f>+[1]Estimación!K27</f>
        <v>51105169.953128427</v>
      </c>
      <c r="T23" s="30">
        <f t="shared" si="1"/>
        <v>39197493.533128425</v>
      </c>
      <c r="U23" s="28"/>
      <c r="V23" s="30"/>
      <c r="W23" s="30"/>
    </row>
    <row r="24" spans="1:23" s="31" customFormat="1" ht="16.5">
      <c r="A24" s="24" t="s">
        <v>37</v>
      </c>
      <c r="B24" s="25"/>
      <c r="C24" s="26">
        <v>254265.2</v>
      </c>
      <c r="D24" s="26">
        <v>8466</v>
      </c>
      <c r="E24" s="26">
        <v>5713952.0999999996</v>
      </c>
      <c r="F24" s="26">
        <v>873790.86</v>
      </c>
      <c r="G24" s="26">
        <v>91499.29</v>
      </c>
      <c r="H24" s="26">
        <v>6217.42</v>
      </c>
      <c r="I24" s="26">
        <v>172421.99</v>
      </c>
      <c r="J24" s="26">
        <v>579348.06000000006</v>
      </c>
      <c r="K24" s="26">
        <v>324604.92</v>
      </c>
      <c r="L24" s="26">
        <v>28032.3</v>
      </c>
      <c r="M24" s="27">
        <v>-346811.81</v>
      </c>
      <c r="N24" s="26">
        <v>2778635.25</v>
      </c>
      <c r="O24" s="26">
        <v>2239187.4300000002</v>
      </c>
      <c r="P24" s="32"/>
      <c r="Q24" s="26">
        <f t="shared" si="0"/>
        <v>12723609.01</v>
      </c>
      <c r="R24" s="28"/>
      <c r="S24" s="29">
        <f>+[1]Estimación!K29</f>
        <v>47176308.661974341</v>
      </c>
      <c r="T24" s="30">
        <f t="shared" si="1"/>
        <v>34452699.651974343</v>
      </c>
      <c r="U24" s="28"/>
      <c r="V24" s="30"/>
      <c r="W24" s="30"/>
    </row>
    <row r="25" spans="1:23" s="31" customFormat="1" ht="16.5">
      <c r="A25" s="24" t="s">
        <v>38</v>
      </c>
      <c r="B25" s="25"/>
      <c r="C25" s="26">
        <v>224884</v>
      </c>
      <c r="D25" s="26">
        <v>0</v>
      </c>
      <c r="E25" s="26">
        <v>3093379.9</v>
      </c>
      <c r="F25" s="26">
        <v>1149479.97</v>
      </c>
      <c r="G25" s="26">
        <v>50724.79</v>
      </c>
      <c r="H25" s="26">
        <v>3350.52</v>
      </c>
      <c r="I25" s="26">
        <v>97219.09</v>
      </c>
      <c r="J25" s="26">
        <v>74779.64</v>
      </c>
      <c r="K25" s="26">
        <v>257489.41</v>
      </c>
      <c r="L25" s="26">
        <v>15106.41</v>
      </c>
      <c r="M25" s="27">
        <v>-160506.94</v>
      </c>
      <c r="N25" s="26">
        <v>537220.5</v>
      </c>
      <c r="O25" s="26">
        <v>564743.91</v>
      </c>
      <c r="P25" s="32"/>
      <c r="Q25" s="26">
        <f t="shared" si="0"/>
        <v>5907871.1999999993</v>
      </c>
      <c r="R25" s="28"/>
      <c r="S25" s="29">
        <f>+[1]Estimación!K28</f>
        <v>23871178.786713924</v>
      </c>
      <c r="T25" s="30">
        <f t="shared" si="1"/>
        <v>17963307.586713925</v>
      </c>
      <c r="U25" s="28"/>
      <c r="V25" s="30"/>
      <c r="W25" s="30"/>
    </row>
    <row r="26" spans="1:23" s="31" customFormat="1" ht="16.5">
      <c r="A26" s="24" t="s">
        <v>39</v>
      </c>
      <c r="B26" s="25"/>
      <c r="C26" s="26">
        <v>598100.4</v>
      </c>
      <c r="D26" s="26">
        <v>147222</v>
      </c>
      <c r="E26" s="26">
        <v>11256302.85</v>
      </c>
      <c r="F26" s="26">
        <v>1364946.22</v>
      </c>
      <c r="G26" s="26">
        <v>168241.32</v>
      </c>
      <c r="H26" s="26">
        <v>13645.14</v>
      </c>
      <c r="I26" s="26">
        <v>339822.16</v>
      </c>
      <c r="J26" s="26">
        <v>1664879.22</v>
      </c>
      <c r="K26" s="26">
        <v>458526.55</v>
      </c>
      <c r="L26" s="26">
        <v>61521.36</v>
      </c>
      <c r="M26" s="27">
        <v>-833497.17</v>
      </c>
      <c r="N26" s="26">
        <v>6319255.5</v>
      </c>
      <c r="O26" s="26">
        <v>1848774.87</v>
      </c>
      <c r="P26" s="32"/>
      <c r="Q26" s="26">
        <f t="shared" si="0"/>
        <v>23407740.420000006</v>
      </c>
      <c r="R26" s="28"/>
      <c r="S26" s="29">
        <f>+[1]Estimación!K30</f>
        <v>94027532.557022765</v>
      </c>
      <c r="T26" s="30">
        <f t="shared" si="1"/>
        <v>70619792.137022763</v>
      </c>
      <c r="U26" s="28"/>
      <c r="V26" s="30"/>
      <c r="W26" s="30"/>
    </row>
    <row r="27" spans="1:23" s="31" customFormat="1" ht="16.5">
      <c r="A27" s="24" t="s">
        <v>40</v>
      </c>
      <c r="B27" s="25"/>
      <c r="C27" s="26">
        <v>1222</v>
      </c>
      <c r="D27" s="26">
        <v>464</v>
      </c>
      <c r="E27" s="26">
        <v>3879782.26</v>
      </c>
      <c r="F27" s="26">
        <v>1936394.81</v>
      </c>
      <c r="G27" s="26">
        <v>58285.8</v>
      </c>
      <c r="H27" s="26">
        <v>5279.32</v>
      </c>
      <c r="I27" s="26">
        <v>109252.23</v>
      </c>
      <c r="J27" s="26">
        <v>13829.24</v>
      </c>
      <c r="K27" s="26">
        <v>497932.28</v>
      </c>
      <c r="L27" s="26">
        <v>23802.75</v>
      </c>
      <c r="M27" s="27">
        <v>-236568.73</v>
      </c>
      <c r="N27" s="26">
        <v>487924.86</v>
      </c>
      <c r="O27" s="26">
        <v>1759790.37</v>
      </c>
      <c r="P27" s="32"/>
      <c r="Q27" s="26">
        <f t="shared" si="0"/>
        <v>8537391.1900000013</v>
      </c>
      <c r="R27" s="28"/>
      <c r="S27" s="29">
        <f>+[1]Estimación!K31</f>
        <v>31504501.520124666</v>
      </c>
      <c r="T27" s="30">
        <f t="shared" si="1"/>
        <v>22967110.330124665</v>
      </c>
      <c r="U27" s="28"/>
      <c r="V27" s="30"/>
      <c r="W27" s="30"/>
    </row>
    <row r="28" spans="1:23" s="31" customFormat="1" ht="16.5">
      <c r="A28" s="24" t="s">
        <v>41</v>
      </c>
      <c r="B28" s="25"/>
      <c r="C28" s="26">
        <v>10039.200000000001</v>
      </c>
      <c r="D28" s="26">
        <v>918</v>
      </c>
      <c r="E28" s="26">
        <v>2848271.54</v>
      </c>
      <c r="F28" s="26">
        <v>1160261.92</v>
      </c>
      <c r="G28" s="26">
        <v>43252.47</v>
      </c>
      <c r="H28" s="26">
        <v>3419.51</v>
      </c>
      <c r="I28" s="26">
        <v>82833.490000000005</v>
      </c>
      <c r="J28" s="26">
        <v>17936.28</v>
      </c>
      <c r="K28" s="26">
        <v>330044.67</v>
      </c>
      <c r="L28" s="26">
        <v>15417.42</v>
      </c>
      <c r="M28" s="27">
        <v>-151941.16</v>
      </c>
      <c r="N28" s="26">
        <v>752264.67</v>
      </c>
      <c r="O28" s="26">
        <v>1864830.36</v>
      </c>
      <c r="P28" s="32"/>
      <c r="Q28" s="26">
        <f t="shared" si="0"/>
        <v>6977548.3700000001</v>
      </c>
      <c r="R28" s="28"/>
      <c r="S28" s="29">
        <f>+[1]Estimación!K32</f>
        <v>22379101.196911283</v>
      </c>
      <c r="T28" s="30">
        <f t="shared" si="1"/>
        <v>15401552.826911282</v>
      </c>
      <c r="U28" s="28"/>
      <c r="V28" s="30"/>
      <c r="W28" s="30"/>
    </row>
    <row r="29" spans="1:23" s="31" customFormat="1" ht="16.5">
      <c r="A29" s="24" t="s">
        <v>42</v>
      </c>
      <c r="B29" s="25"/>
      <c r="C29" s="26">
        <v>155853.20000000001</v>
      </c>
      <c r="D29" s="26">
        <v>178245</v>
      </c>
      <c r="E29" s="26">
        <v>8704020.4000000004</v>
      </c>
      <c r="F29" s="26">
        <v>1349270.75</v>
      </c>
      <c r="G29" s="26">
        <v>136488.16</v>
      </c>
      <c r="H29" s="26">
        <v>10545.21</v>
      </c>
      <c r="I29" s="26">
        <v>247118.82</v>
      </c>
      <c r="J29" s="26">
        <v>1812228.73</v>
      </c>
      <c r="K29" s="26">
        <v>455547.48</v>
      </c>
      <c r="L29" s="26">
        <v>47544.81</v>
      </c>
      <c r="M29" s="27">
        <v>-598435.79</v>
      </c>
      <c r="N29" s="26">
        <v>5048782.83</v>
      </c>
      <c r="O29" s="26">
        <v>2640353.91</v>
      </c>
      <c r="P29" s="32"/>
      <c r="Q29" s="26">
        <f t="shared" si="0"/>
        <v>20187563.510000002</v>
      </c>
      <c r="R29" s="28"/>
      <c r="S29" s="29">
        <f>+[1]Estimación!K33</f>
        <v>77745676.714454696</v>
      </c>
      <c r="T29" s="30">
        <f t="shared" si="1"/>
        <v>57558113.20445469</v>
      </c>
      <c r="U29" s="28"/>
      <c r="V29" s="30"/>
      <c r="W29" s="30"/>
    </row>
    <row r="30" spans="1:23" s="31" customFormat="1" ht="16.5">
      <c r="A30" s="24" t="s">
        <v>43</v>
      </c>
      <c r="B30" s="25"/>
      <c r="C30" s="26">
        <v>167392</v>
      </c>
      <c r="D30" s="26">
        <v>1556</v>
      </c>
      <c r="E30" s="26">
        <v>6469669.9400000004</v>
      </c>
      <c r="F30" s="26">
        <v>1068601.8500000001</v>
      </c>
      <c r="G30" s="26">
        <v>107633.43</v>
      </c>
      <c r="H30" s="26">
        <v>7316.97</v>
      </c>
      <c r="I30" s="26">
        <v>193633.35</v>
      </c>
      <c r="J30" s="26">
        <v>522819.47</v>
      </c>
      <c r="K30" s="26">
        <v>347272.67</v>
      </c>
      <c r="L30" s="26">
        <v>32989.769999999997</v>
      </c>
      <c r="M30" s="27">
        <v>-423277.96</v>
      </c>
      <c r="N30" s="26">
        <v>3386636.79</v>
      </c>
      <c r="O30" s="26">
        <v>1836699.87</v>
      </c>
      <c r="P30" s="32"/>
      <c r="Q30" s="26">
        <f t="shared" si="0"/>
        <v>13718944.149999999</v>
      </c>
      <c r="R30" s="28"/>
      <c r="S30" s="29">
        <f>+[1]Estimación!K34</f>
        <v>53590999.30377274</v>
      </c>
      <c r="T30" s="30">
        <f t="shared" si="1"/>
        <v>39872055.153772742</v>
      </c>
      <c r="U30" s="28"/>
      <c r="V30" s="30"/>
      <c r="W30" s="30"/>
    </row>
    <row r="31" spans="1:23" s="31" customFormat="1" ht="16.5">
      <c r="A31" s="24" t="s">
        <v>44</v>
      </c>
      <c r="B31" s="25"/>
      <c r="C31" s="26">
        <v>50310.8</v>
      </c>
      <c r="D31" s="26">
        <v>23899</v>
      </c>
      <c r="E31" s="26">
        <v>5288037.74</v>
      </c>
      <c r="F31" s="26">
        <v>925126.31</v>
      </c>
      <c r="G31" s="26">
        <v>85307.15</v>
      </c>
      <c r="H31" s="26">
        <v>5466.41</v>
      </c>
      <c r="I31" s="26">
        <v>151815.28</v>
      </c>
      <c r="J31" s="26">
        <v>216978.86</v>
      </c>
      <c r="K31" s="26">
        <v>274722.28000000003</v>
      </c>
      <c r="L31" s="26">
        <v>24646.26</v>
      </c>
      <c r="M31" s="27">
        <v>-332984.01</v>
      </c>
      <c r="N31" s="26">
        <v>2340785.91</v>
      </c>
      <c r="O31" s="26">
        <v>2701151.55</v>
      </c>
      <c r="P31" s="32"/>
      <c r="Q31" s="26">
        <f t="shared" si="0"/>
        <v>11755263.540000003</v>
      </c>
      <c r="R31" s="28"/>
      <c r="S31" s="29">
        <f>+[1]Estimación!K35</f>
        <v>42348363.137181163</v>
      </c>
      <c r="T31" s="30">
        <f t="shared" si="1"/>
        <v>30593099.59718116</v>
      </c>
      <c r="U31" s="28"/>
      <c r="V31" s="30"/>
      <c r="W31" s="30"/>
    </row>
    <row r="32" spans="1:23" s="31" customFormat="1" ht="16.5">
      <c r="A32" s="24" t="s">
        <v>45</v>
      </c>
      <c r="B32" s="25"/>
      <c r="C32" s="26">
        <v>3933.6</v>
      </c>
      <c r="D32" s="26">
        <v>1204</v>
      </c>
      <c r="E32" s="26">
        <v>2828353.16</v>
      </c>
      <c r="F32" s="26">
        <v>900348.04</v>
      </c>
      <c r="G32" s="26">
        <v>43718.81</v>
      </c>
      <c r="H32" s="26">
        <v>3201.59</v>
      </c>
      <c r="I32" s="26">
        <v>84846.06</v>
      </c>
      <c r="J32" s="26">
        <v>55805.51</v>
      </c>
      <c r="K32" s="26">
        <v>262469.09000000003</v>
      </c>
      <c r="L32" s="26">
        <v>14435.01</v>
      </c>
      <c r="M32" s="27">
        <v>-153289.87</v>
      </c>
      <c r="N32" s="26">
        <v>767663.01</v>
      </c>
      <c r="O32" s="26">
        <v>663220.74</v>
      </c>
      <c r="P32" s="32"/>
      <c r="Q32" s="26">
        <f t="shared" si="0"/>
        <v>5475908.75</v>
      </c>
      <c r="R32" s="28"/>
      <c r="S32" s="29">
        <f>+[1]Estimación!K36</f>
        <v>21165092.421203107</v>
      </c>
      <c r="T32" s="30">
        <f t="shared" si="1"/>
        <v>15689183.671203107</v>
      </c>
      <c r="U32" s="28"/>
      <c r="V32" s="30"/>
      <c r="W32" s="30"/>
    </row>
    <row r="33" spans="1:23" s="31" customFormat="1" ht="16.5">
      <c r="A33" s="24" t="s">
        <v>46</v>
      </c>
      <c r="B33" s="25"/>
      <c r="C33" s="26">
        <v>5350.8</v>
      </c>
      <c r="D33" s="26">
        <v>1922</v>
      </c>
      <c r="E33" s="26">
        <v>6550549.6500000004</v>
      </c>
      <c r="F33" s="26">
        <v>2070328.43</v>
      </c>
      <c r="G33" s="26">
        <v>96117.82</v>
      </c>
      <c r="H33" s="26">
        <v>8496.0300000000007</v>
      </c>
      <c r="I33" s="26">
        <v>189811.3</v>
      </c>
      <c r="J33" s="26">
        <v>67905.67</v>
      </c>
      <c r="K33" s="26">
        <v>539394.51</v>
      </c>
      <c r="L33" s="26">
        <v>38305.800000000003</v>
      </c>
      <c r="M33" s="27">
        <v>-458937.12</v>
      </c>
      <c r="N33" s="26">
        <v>2241281.61</v>
      </c>
      <c r="O33" s="26">
        <v>7020168.8399999999</v>
      </c>
      <c r="P33" s="32"/>
      <c r="Q33" s="26">
        <f t="shared" si="0"/>
        <v>18370695.340000004</v>
      </c>
      <c r="R33" s="28"/>
      <c r="S33" s="29">
        <f>+[1]Estimación!K37</f>
        <v>62015932.97346133</v>
      </c>
      <c r="T33" s="30">
        <f t="shared" si="1"/>
        <v>43645237.633461326</v>
      </c>
      <c r="U33" s="28"/>
      <c r="V33" s="30"/>
      <c r="W33" s="30"/>
    </row>
    <row r="34" spans="1:23" s="31" customFormat="1" ht="16.5">
      <c r="A34" s="24" t="s">
        <v>47</v>
      </c>
      <c r="B34" s="25"/>
      <c r="C34" s="26">
        <v>3211.6</v>
      </c>
      <c r="D34" s="26">
        <v>120</v>
      </c>
      <c r="E34" s="26">
        <v>2186584.46</v>
      </c>
      <c r="F34" s="26">
        <v>869287.86</v>
      </c>
      <c r="G34" s="26">
        <v>35646.03</v>
      </c>
      <c r="H34" s="26">
        <v>2326.48</v>
      </c>
      <c r="I34" s="26">
        <v>68331.539999999994</v>
      </c>
      <c r="J34" s="26">
        <v>57106.16</v>
      </c>
      <c r="K34" s="26">
        <v>236413.24</v>
      </c>
      <c r="L34" s="26">
        <v>10489.35</v>
      </c>
      <c r="M34" s="27">
        <v>-114007.73</v>
      </c>
      <c r="N34" s="26">
        <v>280898.49</v>
      </c>
      <c r="O34" s="26">
        <v>301079.15999999997</v>
      </c>
      <c r="P34" s="32"/>
      <c r="Q34" s="26">
        <f t="shared" si="0"/>
        <v>3937486.6400000006</v>
      </c>
      <c r="R34" s="28"/>
      <c r="S34" s="29">
        <f>+[1]Estimación!K38</f>
        <v>16525836.189694423</v>
      </c>
      <c r="T34" s="30">
        <f t="shared" si="1"/>
        <v>12588349.549694423</v>
      </c>
      <c r="U34" s="28"/>
      <c r="V34" s="30"/>
      <c r="W34" s="30"/>
    </row>
    <row r="35" spans="1:23" s="31" customFormat="1" ht="16.5">
      <c r="A35" s="24" t="s">
        <v>48</v>
      </c>
      <c r="B35" s="25"/>
      <c r="C35" s="26">
        <v>20925.2</v>
      </c>
      <c r="D35" s="26">
        <v>2918</v>
      </c>
      <c r="E35" s="26">
        <v>6663246.0099999998</v>
      </c>
      <c r="F35" s="26">
        <v>1599743.09</v>
      </c>
      <c r="G35" s="26">
        <v>104103.64</v>
      </c>
      <c r="H35" s="26">
        <v>7951.83</v>
      </c>
      <c r="I35" s="26">
        <v>185591.63</v>
      </c>
      <c r="J35" s="26">
        <v>266634.23999999999</v>
      </c>
      <c r="K35" s="26">
        <v>418144</v>
      </c>
      <c r="L35" s="26">
        <v>35852.160000000003</v>
      </c>
      <c r="M35" s="27">
        <v>-424015.65</v>
      </c>
      <c r="N35" s="26">
        <v>2302485.0299999998</v>
      </c>
      <c r="O35" s="26">
        <v>3823286.25</v>
      </c>
      <c r="P35" s="32"/>
      <c r="Q35" s="26">
        <f t="shared" si="0"/>
        <v>15006865.43</v>
      </c>
      <c r="R35" s="28"/>
      <c r="S35" s="29">
        <f>+[1]Estimación!K39</f>
        <v>52452214.953700975</v>
      </c>
      <c r="T35" s="30">
        <f t="shared" si="1"/>
        <v>37445349.523700975</v>
      </c>
      <c r="U35" s="28"/>
      <c r="V35" s="30"/>
      <c r="W35" s="30"/>
    </row>
    <row r="36" spans="1:23" s="31" customFormat="1" ht="16.5">
      <c r="A36" s="24" t="s">
        <v>49</v>
      </c>
      <c r="B36" s="25"/>
      <c r="C36" s="26">
        <v>79868.800000000003</v>
      </c>
      <c r="D36" s="26">
        <v>1979</v>
      </c>
      <c r="E36" s="26">
        <v>5716465.4800000004</v>
      </c>
      <c r="F36" s="26">
        <v>1210033.8899999999</v>
      </c>
      <c r="G36" s="26">
        <v>91561.33</v>
      </c>
      <c r="H36" s="26">
        <v>6198.53</v>
      </c>
      <c r="I36" s="26">
        <v>164000.35999999999</v>
      </c>
      <c r="J36" s="26">
        <v>209643.26</v>
      </c>
      <c r="K36" s="26">
        <v>367207.59</v>
      </c>
      <c r="L36" s="26">
        <v>27947.13</v>
      </c>
      <c r="M36" s="27">
        <v>-314561.89</v>
      </c>
      <c r="N36" s="26">
        <v>2734256.85</v>
      </c>
      <c r="O36" s="26">
        <v>3655357.5</v>
      </c>
      <c r="P36" s="32"/>
      <c r="Q36" s="26">
        <f t="shared" si="0"/>
        <v>13949957.83</v>
      </c>
      <c r="R36" s="28"/>
      <c r="S36" s="29">
        <f>+[1]Estimación!K40</f>
        <v>48217013.131557263</v>
      </c>
      <c r="T36" s="30">
        <f t="shared" si="1"/>
        <v>34267055.301557265</v>
      </c>
      <c r="U36" s="28"/>
      <c r="V36" s="30"/>
      <c r="W36" s="30"/>
    </row>
    <row r="37" spans="1:23" s="31" customFormat="1" ht="16.5">
      <c r="A37" s="24" t="s">
        <v>50</v>
      </c>
      <c r="B37" s="25"/>
      <c r="C37" s="26">
        <v>1502.4</v>
      </c>
      <c r="D37" s="26">
        <v>0</v>
      </c>
      <c r="E37" s="26">
        <v>2117264.6800000002</v>
      </c>
      <c r="F37" s="26">
        <v>731831.9</v>
      </c>
      <c r="G37" s="26">
        <v>30896.34</v>
      </c>
      <c r="H37" s="26">
        <v>2300.02</v>
      </c>
      <c r="I37" s="26">
        <v>64786.1</v>
      </c>
      <c r="J37" s="26">
        <v>66743.350000000006</v>
      </c>
      <c r="K37" s="26">
        <v>202530.69</v>
      </c>
      <c r="L37" s="26">
        <v>10370.07</v>
      </c>
      <c r="M37" s="27">
        <v>-124634.88</v>
      </c>
      <c r="N37" s="26">
        <v>269380.62</v>
      </c>
      <c r="O37" s="26">
        <v>349294.05</v>
      </c>
      <c r="P37" s="32"/>
      <c r="Q37" s="26">
        <f t="shared" si="0"/>
        <v>3722265.34</v>
      </c>
      <c r="R37" s="28"/>
      <c r="S37" s="29">
        <f>+[1]Estimación!K41</f>
        <v>14823587.669224983</v>
      </c>
      <c r="T37" s="30">
        <f t="shared" si="1"/>
        <v>11101322.329224983</v>
      </c>
      <c r="U37" s="28"/>
      <c r="V37" s="30"/>
      <c r="W37" s="30"/>
    </row>
    <row r="38" spans="1:23" s="31" customFormat="1" ht="16.5">
      <c r="A38" s="24" t="s">
        <v>51</v>
      </c>
      <c r="B38" s="25"/>
      <c r="C38" s="26">
        <v>199207.6</v>
      </c>
      <c r="D38" s="26">
        <v>5184</v>
      </c>
      <c r="E38" s="26">
        <v>13584496.68</v>
      </c>
      <c r="F38" s="26">
        <v>2021369.03</v>
      </c>
      <c r="G38" s="26">
        <v>220969.27</v>
      </c>
      <c r="H38" s="26">
        <v>16164.69</v>
      </c>
      <c r="I38" s="26">
        <v>386316.46</v>
      </c>
      <c r="J38" s="26">
        <v>832472.57</v>
      </c>
      <c r="K38" s="26">
        <v>576087.65</v>
      </c>
      <c r="L38" s="26">
        <v>72881.070000000007</v>
      </c>
      <c r="M38" s="27">
        <v>-862396.03</v>
      </c>
      <c r="N38" s="26">
        <v>6650105.8799999999</v>
      </c>
      <c r="O38" s="26">
        <v>3952392.57</v>
      </c>
      <c r="P38" s="32"/>
      <c r="Q38" s="26">
        <f t="shared" si="0"/>
        <v>27655251.439999994</v>
      </c>
      <c r="R38" s="28"/>
      <c r="S38" s="29">
        <f>+[1]Estimación!K42</f>
        <v>111457355.5109463</v>
      </c>
      <c r="T38" s="30">
        <f t="shared" si="1"/>
        <v>83802104.070946306</v>
      </c>
      <c r="U38" s="28"/>
      <c r="V38" s="30"/>
      <c r="W38" s="30"/>
    </row>
    <row r="39" spans="1:23" s="31" customFormat="1" ht="16.5">
      <c r="A39" s="24" t="s">
        <v>52</v>
      </c>
      <c r="B39" s="25"/>
      <c r="C39" s="26">
        <v>200025.2</v>
      </c>
      <c r="D39" s="26">
        <v>3177</v>
      </c>
      <c r="E39" s="26">
        <v>4713466.22</v>
      </c>
      <c r="F39" s="26">
        <v>695760.78</v>
      </c>
      <c r="G39" s="26">
        <v>78497.17</v>
      </c>
      <c r="H39" s="26">
        <v>4586.3599999999997</v>
      </c>
      <c r="I39" s="26">
        <v>146731.74</v>
      </c>
      <c r="J39" s="26">
        <v>356373.88</v>
      </c>
      <c r="K39" s="26">
        <v>242792.56</v>
      </c>
      <c r="L39" s="26">
        <v>20678.43</v>
      </c>
      <c r="M39" s="27">
        <v>-291733.67</v>
      </c>
      <c r="N39" s="26">
        <v>2410787.0099999998</v>
      </c>
      <c r="O39" s="26">
        <v>2003278.56</v>
      </c>
      <c r="P39" s="32"/>
      <c r="Q39" s="26">
        <f t="shared" si="0"/>
        <v>10584421.24</v>
      </c>
      <c r="R39" s="28"/>
      <c r="S39" s="29">
        <f>+[1]Estimación!K43</f>
        <v>40988206.721193813</v>
      </c>
      <c r="T39" s="30">
        <f t="shared" si="1"/>
        <v>30403785.481193811</v>
      </c>
      <c r="U39" s="28"/>
      <c r="V39" s="30"/>
      <c r="W39" s="30"/>
    </row>
    <row r="40" spans="1:23" s="31" customFormat="1" ht="16.5">
      <c r="A40" s="24" t="s">
        <v>53</v>
      </c>
      <c r="B40" s="25"/>
      <c r="C40" s="26">
        <v>68032.399999999994</v>
      </c>
      <c r="D40" s="26">
        <v>1066</v>
      </c>
      <c r="E40" s="26">
        <v>4092011.08</v>
      </c>
      <c r="F40" s="26">
        <v>943323.92</v>
      </c>
      <c r="G40" s="26">
        <v>63570.69</v>
      </c>
      <c r="H40" s="26">
        <v>4166.08</v>
      </c>
      <c r="I40" s="26">
        <v>135106.63</v>
      </c>
      <c r="J40" s="26">
        <v>153013.81</v>
      </c>
      <c r="K40" s="26">
        <v>290186.18</v>
      </c>
      <c r="L40" s="26">
        <v>18783.48</v>
      </c>
      <c r="M40" s="27">
        <v>-237994.12</v>
      </c>
      <c r="N40" s="26">
        <v>1812876.69</v>
      </c>
      <c r="O40" s="26">
        <v>1142972.8799999999</v>
      </c>
      <c r="P40" s="32"/>
      <c r="Q40" s="26">
        <f t="shared" si="0"/>
        <v>8487115.7199999988</v>
      </c>
      <c r="R40" s="28"/>
      <c r="S40" s="29">
        <f>+[1]Estimación!K44</f>
        <v>34849057.403032303</v>
      </c>
      <c r="T40" s="30">
        <f t="shared" si="1"/>
        <v>26361941.683032304</v>
      </c>
      <c r="U40" s="28"/>
      <c r="V40" s="30"/>
      <c r="W40" s="30"/>
    </row>
    <row r="41" spans="1:23" s="31" customFormat="1" ht="16.5">
      <c r="A41" s="24" t="s">
        <v>54</v>
      </c>
      <c r="B41" s="25"/>
      <c r="C41" s="26">
        <v>154929.20000000001</v>
      </c>
      <c r="D41" s="26">
        <v>30412</v>
      </c>
      <c r="E41" s="26">
        <v>5430945.6299999999</v>
      </c>
      <c r="F41" s="26">
        <v>803420.19</v>
      </c>
      <c r="G41" s="26">
        <v>84427.36</v>
      </c>
      <c r="H41" s="26">
        <v>5308.52</v>
      </c>
      <c r="I41" s="26">
        <v>167185.56</v>
      </c>
      <c r="J41" s="26">
        <v>393647.12</v>
      </c>
      <c r="K41" s="26">
        <v>282949.11</v>
      </c>
      <c r="L41" s="26">
        <v>23934.33</v>
      </c>
      <c r="M41" s="27">
        <v>-320967.77</v>
      </c>
      <c r="N41" s="26">
        <v>3085289.61</v>
      </c>
      <c r="O41" s="26">
        <v>577593.18000000005</v>
      </c>
      <c r="P41" s="32"/>
      <c r="Q41" s="26">
        <f t="shared" si="0"/>
        <v>10719074.039999999</v>
      </c>
      <c r="R41" s="28"/>
      <c r="S41" s="29">
        <f>+[1]Estimación!K45</f>
        <v>45734063.012644745</v>
      </c>
      <c r="T41" s="30">
        <f t="shared" si="1"/>
        <v>35014988.972644746</v>
      </c>
      <c r="U41" s="28"/>
      <c r="V41" s="30"/>
      <c r="W41" s="30"/>
    </row>
    <row r="42" spans="1:23" s="31" customFormat="1" ht="16.5">
      <c r="A42" s="24" t="s">
        <v>55</v>
      </c>
      <c r="B42" s="25"/>
      <c r="C42" s="26">
        <v>16682</v>
      </c>
      <c r="D42" s="26">
        <v>1786</v>
      </c>
      <c r="E42" s="26">
        <v>3260596.38</v>
      </c>
      <c r="F42" s="26">
        <v>1229679</v>
      </c>
      <c r="G42" s="26">
        <v>51439.1</v>
      </c>
      <c r="H42" s="26">
        <v>3846.28</v>
      </c>
      <c r="I42" s="26">
        <v>97834.84</v>
      </c>
      <c r="J42" s="26">
        <v>47376.83</v>
      </c>
      <c r="K42" s="26">
        <v>331935.13</v>
      </c>
      <c r="L42" s="26">
        <v>17341.59</v>
      </c>
      <c r="M42" s="27">
        <v>-180686.39</v>
      </c>
      <c r="N42" s="26">
        <v>559343.13</v>
      </c>
      <c r="O42" s="26">
        <v>1082554.53</v>
      </c>
      <c r="P42" s="32"/>
      <c r="Q42" s="26">
        <f t="shared" si="0"/>
        <v>6519728.4199999999</v>
      </c>
      <c r="R42" s="28"/>
      <c r="S42" s="29">
        <f>+[1]Estimación!K46</f>
        <v>23708502.992492855</v>
      </c>
      <c r="T42" s="30">
        <f t="shared" si="1"/>
        <v>17188774.572492853</v>
      </c>
      <c r="U42" s="28"/>
      <c r="V42" s="30"/>
      <c r="W42" s="30"/>
    </row>
    <row r="43" spans="1:23" s="31" customFormat="1" ht="16.5">
      <c r="A43" s="24" t="s">
        <v>56</v>
      </c>
      <c r="B43" s="25"/>
      <c r="C43" s="26">
        <v>94050632.799999997</v>
      </c>
      <c r="D43" s="26">
        <v>6740214</v>
      </c>
      <c r="E43" s="26">
        <v>372543156.45999998</v>
      </c>
      <c r="F43" s="26">
        <v>41839169.399999999</v>
      </c>
      <c r="G43" s="26">
        <v>6122109.9900000002</v>
      </c>
      <c r="H43" s="26">
        <v>373340.64</v>
      </c>
      <c r="I43" s="26">
        <v>10710852.85</v>
      </c>
      <c r="J43" s="26">
        <v>113871339.62</v>
      </c>
      <c r="K43" s="26">
        <v>11535207.08</v>
      </c>
      <c r="L43" s="26">
        <v>1683265.08</v>
      </c>
      <c r="M43" s="27">
        <v>-21426121.010000002</v>
      </c>
      <c r="N43" s="26">
        <v>193461966.56999999</v>
      </c>
      <c r="O43" s="26">
        <v>21483957.18</v>
      </c>
      <c r="P43" s="32"/>
      <c r="Q43" s="26">
        <f t="shared" si="0"/>
        <v>852989090.65999997</v>
      </c>
      <c r="R43" s="28"/>
      <c r="S43" s="29">
        <f>+[1]Estimación!K47</f>
        <v>3387077238.8716331</v>
      </c>
      <c r="T43" s="30">
        <f t="shared" si="1"/>
        <v>2534088148.2116332</v>
      </c>
      <c r="U43" s="28"/>
      <c r="V43" s="30"/>
      <c r="W43" s="30"/>
    </row>
    <row r="44" spans="1:23" s="31" customFormat="1" ht="16.5">
      <c r="A44" s="24" t="s">
        <v>57</v>
      </c>
      <c r="B44" s="25"/>
      <c r="C44" s="26">
        <v>96060.800000000003</v>
      </c>
      <c r="D44" s="26">
        <v>0</v>
      </c>
      <c r="E44" s="26">
        <v>3948060.59</v>
      </c>
      <c r="F44" s="26">
        <v>1231278.49</v>
      </c>
      <c r="G44" s="26">
        <v>59281.65</v>
      </c>
      <c r="H44" s="26">
        <v>4795.34</v>
      </c>
      <c r="I44" s="26">
        <v>120056.47</v>
      </c>
      <c r="J44" s="26">
        <v>244816.68</v>
      </c>
      <c r="K44" s="26">
        <v>347053.18</v>
      </c>
      <c r="L44" s="26">
        <v>21620.639999999999</v>
      </c>
      <c r="M44" s="27">
        <v>-268588.59999999998</v>
      </c>
      <c r="N44" s="26">
        <v>1330639.3799999999</v>
      </c>
      <c r="O44" s="26">
        <v>5470496.25</v>
      </c>
      <c r="P44" s="32"/>
      <c r="Q44" s="26">
        <f t="shared" si="0"/>
        <v>12605570.869999999</v>
      </c>
      <c r="R44" s="28"/>
      <c r="S44" s="29">
        <f>+[1]Estimación!K48</f>
        <v>72473610.906621367</v>
      </c>
      <c r="T44" s="30">
        <f t="shared" si="1"/>
        <v>59868040.036621369</v>
      </c>
      <c r="U44" s="28"/>
      <c r="V44" s="30"/>
      <c r="W44" s="30"/>
    </row>
    <row r="45" spans="1:23" s="31" customFormat="1" ht="16.5">
      <c r="A45" s="24" t="s">
        <v>58</v>
      </c>
      <c r="B45" s="25"/>
      <c r="C45" s="26">
        <v>8294.7999999999993</v>
      </c>
      <c r="D45" s="26">
        <v>493</v>
      </c>
      <c r="E45" s="26">
        <v>3287498.14</v>
      </c>
      <c r="F45" s="26">
        <v>953520.95</v>
      </c>
      <c r="G45" s="26">
        <v>54511.56</v>
      </c>
      <c r="H45" s="26">
        <v>3527.09</v>
      </c>
      <c r="I45" s="26">
        <v>103154.72</v>
      </c>
      <c r="J45" s="26">
        <v>38119.089999999997</v>
      </c>
      <c r="K45" s="26">
        <v>263806.36</v>
      </c>
      <c r="L45" s="26">
        <v>15902.49</v>
      </c>
      <c r="M45" s="27">
        <v>-182523.88</v>
      </c>
      <c r="N45" s="26">
        <v>787198.65</v>
      </c>
      <c r="O45" s="26">
        <v>1683134.52</v>
      </c>
      <c r="P45" s="32"/>
      <c r="Q45" s="26">
        <f t="shared" si="0"/>
        <v>7016637.4900000002</v>
      </c>
      <c r="R45" s="28"/>
      <c r="S45" s="29">
        <f>+[1]Estimación!K49</f>
        <v>23417853.217025515</v>
      </c>
      <c r="T45" s="30">
        <f t="shared" si="1"/>
        <v>16401215.727025514</v>
      </c>
      <c r="U45" s="28"/>
      <c r="V45" s="30"/>
      <c r="W45" s="30"/>
    </row>
    <row r="46" spans="1:23" s="31" customFormat="1" ht="16.5">
      <c r="A46" s="24" t="s">
        <v>59</v>
      </c>
      <c r="B46" s="25"/>
      <c r="C46" s="26">
        <v>11689.6</v>
      </c>
      <c r="D46" s="26">
        <v>5285</v>
      </c>
      <c r="E46" s="26">
        <v>4445661.32</v>
      </c>
      <c r="F46" s="26">
        <v>1381847.05</v>
      </c>
      <c r="G46" s="26">
        <v>68074.84</v>
      </c>
      <c r="H46" s="26">
        <v>5145.37</v>
      </c>
      <c r="I46" s="26">
        <v>130247.38</v>
      </c>
      <c r="J46" s="26">
        <v>70340.320000000007</v>
      </c>
      <c r="K46" s="26">
        <v>369472.26</v>
      </c>
      <c r="L46" s="26">
        <v>23198.73</v>
      </c>
      <c r="M46" s="27">
        <v>-241240.14</v>
      </c>
      <c r="N46" s="26">
        <v>1136167.53</v>
      </c>
      <c r="O46" s="26">
        <v>1838975.25</v>
      </c>
      <c r="P46" s="32"/>
      <c r="Q46" s="26">
        <f t="shared" si="0"/>
        <v>9244864.5100000016</v>
      </c>
      <c r="R46" s="28"/>
      <c r="S46" s="29">
        <f>+[1]Estimación!K50</f>
        <v>36009115.987219855</v>
      </c>
      <c r="T46" s="30">
        <f t="shared" si="1"/>
        <v>26764251.477219854</v>
      </c>
      <c r="U46" s="28"/>
      <c r="V46" s="30"/>
      <c r="W46" s="30"/>
    </row>
    <row r="47" spans="1:23" s="31" customFormat="1" ht="16.5">
      <c r="A47" s="24" t="s">
        <v>60</v>
      </c>
      <c r="B47" s="25"/>
      <c r="C47" s="26">
        <v>294411.59999999998</v>
      </c>
      <c r="D47" s="26">
        <v>479563</v>
      </c>
      <c r="E47" s="26">
        <v>9003801.8399999999</v>
      </c>
      <c r="F47" s="26">
        <v>1516561.13</v>
      </c>
      <c r="G47" s="26">
        <v>139045.18</v>
      </c>
      <c r="H47" s="26">
        <v>10445.76</v>
      </c>
      <c r="I47" s="26">
        <v>276929.67</v>
      </c>
      <c r="J47" s="26">
        <v>639130.35</v>
      </c>
      <c r="K47" s="26">
        <v>387234.84</v>
      </c>
      <c r="L47" s="26">
        <v>47096.46</v>
      </c>
      <c r="M47" s="27">
        <v>-557664.09</v>
      </c>
      <c r="N47" s="26">
        <v>3031333.59</v>
      </c>
      <c r="O47" s="26">
        <v>4005621.12</v>
      </c>
      <c r="P47" s="32"/>
      <c r="Q47" s="26">
        <f t="shared" si="0"/>
        <v>19273510.449999999</v>
      </c>
      <c r="R47" s="28"/>
      <c r="S47" s="29">
        <f>+[1]Estimación!K51</f>
        <v>68378081.478541568</v>
      </c>
      <c r="T47" s="30">
        <f t="shared" si="1"/>
        <v>49104571.028541565</v>
      </c>
      <c r="U47" s="28"/>
      <c r="V47" s="30"/>
      <c r="W47" s="30"/>
    </row>
    <row r="48" spans="1:23" s="31" customFormat="1" ht="16.5">
      <c r="A48" s="24" t="s">
        <v>61</v>
      </c>
      <c r="B48" s="25"/>
      <c r="C48" s="26">
        <v>735249.2</v>
      </c>
      <c r="D48" s="26">
        <v>6960</v>
      </c>
      <c r="E48" s="26">
        <v>7227469.7999999998</v>
      </c>
      <c r="F48" s="26">
        <v>1045383.78</v>
      </c>
      <c r="G48" s="26">
        <v>111257.37</v>
      </c>
      <c r="H48" s="26">
        <v>10873.49</v>
      </c>
      <c r="I48" s="26">
        <v>226208.69</v>
      </c>
      <c r="J48" s="26">
        <v>618543.73</v>
      </c>
      <c r="K48" s="26">
        <v>442209.76</v>
      </c>
      <c r="L48" s="26">
        <v>49024.89</v>
      </c>
      <c r="M48" s="27">
        <v>-606558.38</v>
      </c>
      <c r="N48" s="26">
        <v>5312732.67</v>
      </c>
      <c r="O48" s="26">
        <v>1252740.33</v>
      </c>
      <c r="P48" s="32"/>
      <c r="Q48" s="26">
        <f t="shared" si="0"/>
        <v>16432095.329999998</v>
      </c>
      <c r="R48" s="28"/>
      <c r="S48" s="29">
        <f>+[1]Estimación!K52</f>
        <v>65041019.461820096</v>
      </c>
      <c r="T48" s="30">
        <f t="shared" si="1"/>
        <v>48608924.131820098</v>
      </c>
      <c r="U48" s="28"/>
      <c r="V48" s="30"/>
      <c r="W48" s="30"/>
    </row>
    <row r="49" spans="1:23" s="31" customFormat="1" ht="16.5">
      <c r="A49" s="24" t="s">
        <v>62</v>
      </c>
      <c r="B49" s="25"/>
      <c r="C49" s="26">
        <v>30632.400000000001</v>
      </c>
      <c r="D49" s="26">
        <v>877</v>
      </c>
      <c r="E49" s="26">
        <v>6742921.6699999999</v>
      </c>
      <c r="F49" s="26">
        <v>1375337.71</v>
      </c>
      <c r="G49" s="26">
        <v>108004.26</v>
      </c>
      <c r="H49" s="26">
        <v>7752.81</v>
      </c>
      <c r="I49" s="26">
        <v>194888.55</v>
      </c>
      <c r="J49" s="26">
        <v>557546.43999999994</v>
      </c>
      <c r="K49" s="26">
        <v>364638.37</v>
      </c>
      <c r="L49" s="26">
        <v>34954.83</v>
      </c>
      <c r="M49" s="27">
        <v>-422993.37</v>
      </c>
      <c r="N49" s="26">
        <v>2459045.94</v>
      </c>
      <c r="O49" s="26">
        <v>2463366.12</v>
      </c>
      <c r="P49" s="32"/>
      <c r="Q49" s="26">
        <f t="shared" si="0"/>
        <v>13916972.73</v>
      </c>
      <c r="R49" s="28"/>
      <c r="S49" s="29">
        <f>+[1]Estimación!K53</f>
        <v>53417894.955941379</v>
      </c>
      <c r="T49" s="30">
        <f t="shared" si="1"/>
        <v>39500922.225941375</v>
      </c>
      <c r="U49" s="28"/>
      <c r="V49" s="30"/>
      <c r="W49" s="30"/>
    </row>
    <row r="50" spans="1:23" s="31" customFormat="1" ht="16.5">
      <c r="A50" s="24" t="s">
        <v>63</v>
      </c>
      <c r="B50" s="25"/>
      <c r="C50" s="26">
        <v>182390</v>
      </c>
      <c r="D50" s="26">
        <v>3147</v>
      </c>
      <c r="E50" s="26">
        <v>8200955.7000000002</v>
      </c>
      <c r="F50" s="26">
        <v>1201336.48</v>
      </c>
      <c r="G50" s="26">
        <v>120894.8</v>
      </c>
      <c r="H50" s="26">
        <v>10157.56</v>
      </c>
      <c r="I50" s="26">
        <v>237843.9</v>
      </c>
      <c r="J50" s="26">
        <v>408929.24</v>
      </c>
      <c r="K50" s="26">
        <v>383260.34</v>
      </c>
      <c r="L50" s="26">
        <v>45797.01</v>
      </c>
      <c r="M50" s="27">
        <v>-541842.36</v>
      </c>
      <c r="N50" s="26">
        <v>4133737.02</v>
      </c>
      <c r="O50" s="26">
        <v>2335349.7599999998</v>
      </c>
      <c r="P50" s="32"/>
      <c r="Q50" s="26">
        <f t="shared" si="0"/>
        <v>16721956.450000001</v>
      </c>
      <c r="R50" s="28"/>
      <c r="S50" s="29">
        <f>+[1]Estimación!K54</f>
        <v>66367083.18167685</v>
      </c>
      <c r="T50" s="30">
        <f t="shared" si="1"/>
        <v>49645126.731676847</v>
      </c>
      <c r="U50" s="28"/>
      <c r="V50" s="30"/>
      <c r="W50" s="30"/>
    </row>
    <row r="51" spans="1:23" s="31" customFormat="1" ht="16.5">
      <c r="A51" s="24" t="s">
        <v>64</v>
      </c>
      <c r="B51" s="25"/>
      <c r="C51" s="26">
        <v>118543.6</v>
      </c>
      <c r="D51" s="26">
        <v>4182</v>
      </c>
      <c r="E51" s="26">
        <v>5025030.38</v>
      </c>
      <c r="F51" s="26">
        <v>927223.85</v>
      </c>
      <c r="G51" s="26">
        <v>81803.81</v>
      </c>
      <c r="H51" s="26">
        <v>5666.84</v>
      </c>
      <c r="I51" s="26">
        <v>146780.26999999999</v>
      </c>
      <c r="J51" s="26">
        <v>254059.43</v>
      </c>
      <c r="K51" s="26">
        <v>325017.2</v>
      </c>
      <c r="L51" s="26">
        <v>25549.89</v>
      </c>
      <c r="M51" s="27">
        <v>-302342.63</v>
      </c>
      <c r="N51" s="26">
        <v>2960562.09</v>
      </c>
      <c r="O51" s="26">
        <v>1750639.5</v>
      </c>
      <c r="P51" s="32"/>
      <c r="Q51" s="26">
        <f t="shared" si="0"/>
        <v>11322716.229999997</v>
      </c>
      <c r="R51" s="28"/>
      <c r="S51" s="29">
        <f>+[1]Estimación!K55</f>
        <v>42015308.376900509</v>
      </c>
      <c r="T51" s="30">
        <f t="shared" si="1"/>
        <v>30692592.146900512</v>
      </c>
      <c r="U51" s="28"/>
      <c r="V51" s="30"/>
      <c r="W51" s="30"/>
    </row>
    <row r="52" spans="1:23" s="31" customFormat="1" ht="16.5">
      <c r="A52" s="24" t="s">
        <v>65</v>
      </c>
      <c r="B52" s="25"/>
      <c r="C52" s="26">
        <v>120110</v>
      </c>
      <c r="D52" s="26">
        <v>361</v>
      </c>
      <c r="E52" s="26">
        <v>6858146.3799999999</v>
      </c>
      <c r="F52" s="26">
        <v>1430600.66</v>
      </c>
      <c r="G52" s="26">
        <v>108940.18</v>
      </c>
      <c r="H52" s="26">
        <v>7895.29</v>
      </c>
      <c r="I52" s="26">
        <v>189203.21</v>
      </c>
      <c r="J52" s="26">
        <v>123842.89</v>
      </c>
      <c r="K52" s="26">
        <v>375888.02</v>
      </c>
      <c r="L52" s="26">
        <v>35597.19</v>
      </c>
      <c r="M52" s="27">
        <v>-391871.95</v>
      </c>
      <c r="N52" s="26">
        <v>2411043.81</v>
      </c>
      <c r="O52" s="26">
        <v>2350915.17</v>
      </c>
      <c r="P52" s="32"/>
      <c r="Q52" s="26">
        <f t="shared" si="0"/>
        <v>13620671.85</v>
      </c>
      <c r="R52" s="28"/>
      <c r="S52" s="29">
        <f>+[1]Estimación!K56</f>
        <v>54983184.082727149</v>
      </c>
      <c r="T52" s="30">
        <f t="shared" si="1"/>
        <v>41362512.232727148</v>
      </c>
      <c r="U52" s="28"/>
      <c r="V52" s="30"/>
      <c r="W52" s="30"/>
    </row>
    <row r="53" spans="1:23" s="31" customFormat="1" ht="16.5">
      <c r="A53" s="24" t="s">
        <v>66</v>
      </c>
      <c r="B53" s="25"/>
      <c r="C53" s="26">
        <v>1828.8</v>
      </c>
      <c r="D53" s="26">
        <v>289</v>
      </c>
      <c r="E53" s="26">
        <v>6116412.8300000001</v>
      </c>
      <c r="F53" s="26">
        <v>1679375.44</v>
      </c>
      <c r="G53" s="26">
        <v>97563.68</v>
      </c>
      <c r="H53" s="26">
        <v>7413.41</v>
      </c>
      <c r="I53" s="26">
        <v>173773.78</v>
      </c>
      <c r="J53" s="26">
        <v>20190.87</v>
      </c>
      <c r="K53" s="26">
        <v>402237.87</v>
      </c>
      <c r="L53" s="26">
        <v>33424.620000000003</v>
      </c>
      <c r="M53" s="27">
        <v>-436514.71</v>
      </c>
      <c r="N53" s="26">
        <v>1235015.58</v>
      </c>
      <c r="O53" s="26">
        <v>1105646.25</v>
      </c>
      <c r="P53" s="32"/>
      <c r="Q53" s="26">
        <f t="shared" si="0"/>
        <v>10436657.419999998</v>
      </c>
      <c r="R53" s="28"/>
      <c r="S53" s="29">
        <f>+[1]Estimación!K57</f>
        <v>45752473.948541664</v>
      </c>
      <c r="T53" s="30">
        <f t="shared" si="1"/>
        <v>35315816.528541669</v>
      </c>
      <c r="U53" s="28"/>
      <c r="V53" s="30"/>
      <c r="W53" s="30"/>
    </row>
    <row r="54" spans="1:23" s="31" customFormat="1" ht="16.5">
      <c r="A54" s="24" t="s">
        <v>67</v>
      </c>
      <c r="B54" s="25"/>
      <c r="C54" s="26">
        <v>723911.6</v>
      </c>
      <c r="D54" s="26">
        <v>71018</v>
      </c>
      <c r="E54" s="26">
        <v>8783330.5899999999</v>
      </c>
      <c r="F54" s="26">
        <v>1328308.76</v>
      </c>
      <c r="G54" s="26">
        <v>130141.25</v>
      </c>
      <c r="H54" s="26">
        <v>10513.8</v>
      </c>
      <c r="I54" s="26">
        <v>268870.25</v>
      </c>
      <c r="J54" s="26">
        <v>558466.66</v>
      </c>
      <c r="K54" s="26">
        <v>476819.66</v>
      </c>
      <c r="L54" s="26">
        <v>47403.21</v>
      </c>
      <c r="M54" s="27">
        <v>-527146.96</v>
      </c>
      <c r="N54" s="26">
        <v>5455578.7199999997</v>
      </c>
      <c r="O54" s="26">
        <v>2866486.2</v>
      </c>
      <c r="P54" s="32"/>
      <c r="Q54" s="26">
        <f t="shared" si="0"/>
        <v>20193701.739999998</v>
      </c>
      <c r="R54" s="28"/>
      <c r="S54" s="29">
        <f>+[1]Estimación!K58</f>
        <v>77417510.906153768</v>
      </c>
      <c r="T54" s="30">
        <f t="shared" si="1"/>
        <v>57223809.166153774</v>
      </c>
      <c r="U54" s="28"/>
      <c r="V54" s="30"/>
      <c r="W54" s="30"/>
    </row>
    <row r="55" spans="1:23" s="31" customFormat="1" ht="16.5">
      <c r="A55" s="24" t="s">
        <v>68</v>
      </c>
      <c r="B55" s="25"/>
      <c r="C55" s="26">
        <v>396689.6</v>
      </c>
      <c r="D55" s="26">
        <v>84</v>
      </c>
      <c r="E55" s="26">
        <v>3497816.87</v>
      </c>
      <c r="F55" s="26">
        <v>574304.17000000004</v>
      </c>
      <c r="G55" s="26">
        <v>58142.84</v>
      </c>
      <c r="H55" s="26">
        <v>3676.42</v>
      </c>
      <c r="I55" s="26">
        <v>111516.55</v>
      </c>
      <c r="J55" s="26">
        <v>176367.89</v>
      </c>
      <c r="K55" s="26">
        <v>206258.96</v>
      </c>
      <c r="L55" s="26">
        <v>16575.75</v>
      </c>
      <c r="M55" s="27">
        <v>-187069.34</v>
      </c>
      <c r="N55" s="26">
        <v>1710271.77</v>
      </c>
      <c r="O55" s="26">
        <v>455772.06</v>
      </c>
      <c r="P55" s="32"/>
      <c r="Q55" s="26">
        <f t="shared" si="0"/>
        <v>7020407.54</v>
      </c>
      <c r="R55" s="28"/>
      <c r="S55" s="29">
        <f>+[1]Estimación!K59</f>
        <v>27353909.164790992</v>
      </c>
      <c r="T55" s="30">
        <f t="shared" si="1"/>
        <v>20333501.624790993</v>
      </c>
      <c r="U55" s="28"/>
      <c r="V55" s="30"/>
      <c r="W55" s="30"/>
    </row>
    <row r="56" spans="1:23" s="31" customFormat="1" ht="16.5">
      <c r="A56" s="24" t="s">
        <v>69</v>
      </c>
      <c r="B56" s="25"/>
      <c r="C56" s="26">
        <v>6634.8</v>
      </c>
      <c r="D56" s="26">
        <v>108</v>
      </c>
      <c r="E56" s="26">
        <v>3009462.84</v>
      </c>
      <c r="F56" s="26">
        <v>885122.66</v>
      </c>
      <c r="G56" s="26">
        <v>53031.09</v>
      </c>
      <c r="H56" s="26">
        <v>3096.48</v>
      </c>
      <c r="I56" s="26">
        <v>92910.99</v>
      </c>
      <c r="J56" s="26">
        <v>51830.14</v>
      </c>
      <c r="K56" s="26">
        <v>242638.66</v>
      </c>
      <c r="L56" s="26">
        <v>13961.04</v>
      </c>
      <c r="M56" s="27">
        <v>-187701.95</v>
      </c>
      <c r="N56" s="26">
        <v>713583.36</v>
      </c>
      <c r="O56" s="26">
        <v>886186.26</v>
      </c>
      <c r="P56" s="32"/>
      <c r="Q56" s="26">
        <f t="shared" si="0"/>
        <v>5770864.3700000001</v>
      </c>
      <c r="R56" s="28"/>
      <c r="S56" s="29">
        <f>+[1]Estimación!K60</f>
        <v>21483594.063536376</v>
      </c>
      <c r="T56" s="30">
        <f t="shared" si="1"/>
        <v>15712729.693536375</v>
      </c>
      <c r="U56" s="28"/>
      <c r="V56" s="30"/>
      <c r="W56" s="30"/>
    </row>
    <row r="57" spans="1:23" s="31" customFormat="1" ht="16.5">
      <c r="A57" s="24" t="s">
        <v>70</v>
      </c>
      <c r="B57" s="25"/>
      <c r="C57" s="26">
        <v>3383280.8</v>
      </c>
      <c r="D57" s="26">
        <v>100093</v>
      </c>
      <c r="E57" s="26">
        <v>33462333.670000002</v>
      </c>
      <c r="F57" s="26">
        <v>4105743.94</v>
      </c>
      <c r="G57" s="26">
        <v>515334.72</v>
      </c>
      <c r="H57" s="26">
        <v>41110.94</v>
      </c>
      <c r="I57" s="26">
        <v>924916.92</v>
      </c>
      <c r="J57" s="26">
        <v>2639771.5699999998</v>
      </c>
      <c r="K57" s="26">
        <v>1334322.4099999999</v>
      </c>
      <c r="L57" s="26">
        <v>185355.21</v>
      </c>
      <c r="M57" s="27">
        <v>-2232051.4</v>
      </c>
      <c r="N57" s="26">
        <v>19902325.050000001</v>
      </c>
      <c r="O57" s="26">
        <v>11087755.83</v>
      </c>
      <c r="P57" s="32"/>
      <c r="Q57" s="26">
        <f t="shared" si="0"/>
        <v>75450292.659999996</v>
      </c>
      <c r="R57" s="28"/>
      <c r="S57" s="29">
        <f>+[1]Estimación!K61</f>
        <v>304862330.62344003</v>
      </c>
      <c r="T57" s="30">
        <f t="shared" si="1"/>
        <v>229412037.96344003</v>
      </c>
      <c r="U57" s="28"/>
      <c r="V57" s="30"/>
      <c r="W57" s="30"/>
    </row>
    <row r="58" spans="1:23" s="31" customFormat="1" ht="16.5">
      <c r="A58" s="24" t="s">
        <v>71</v>
      </c>
      <c r="B58" s="25"/>
      <c r="C58" s="26">
        <v>5521.6</v>
      </c>
      <c r="D58" s="26">
        <v>183</v>
      </c>
      <c r="E58" s="26">
        <v>2499912.62</v>
      </c>
      <c r="F58" s="26">
        <v>707183.06</v>
      </c>
      <c r="G58" s="26">
        <v>39312.36</v>
      </c>
      <c r="H58" s="26">
        <v>2397.11</v>
      </c>
      <c r="I58" s="26">
        <v>84163.17</v>
      </c>
      <c r="J58" s="26">
        <v>131518.64000000001</v>
      </c>
      <c r="K58" s="26">
        <v>208856.53</v>
      </c>
      <c r="L58" s="26">
        <v>10807.86</v>
      </c>
      <c r="M58" s="27">
        <v>-121885.7</v>
      </c>
      <c r="N58" s="26">
        <v>711509.97</v>
      </c>
      <c r="O58" s="26">
        <v>554681.18999999994</v>
      </c>
      <c r="P58" s="32"/>
      <c r="Q58" s="26">
        <f t="shared" si="0"/>
        <v>4834161.41</v>
      </c>
      <c r="R58" s="28"/>
      <c r="S58" s="29">
        <f>+[1]Estimación!K62</f>
        <v>19562944.861867912</v>
      </c>
      <c r="T58" s="30">
        <f t="shared" si="1"/>
        <v>14728783.451867912</v>
      </c>
      <c r="U58" s="28"/>
      <c r="V58" s="30"/>
      <c r="W58" s="30"/>
    </row>
    <row r="59" spans="1:23" s="31" customFormat="1" ht="16.5">
      <c r="A59" s="24" t="s">
        <v>72</v>
      </c>
      <c r="B59" s="25"/>
      <c r="C59" s="26">
        <v>44926.400000000001</v>
      </c>
      <c r="D59" s="26">
        <v>9035</v>
      </c>
      <c r="E59" s="26">
        <v>4890028.03</v>
      </c>
      <c r="F59" s="26">
        <v>844845.39</v>
      </c>
      <c r="G59" s="26">
        <v>81230.149999999994</v>
      </c>
      <c r="H59" s="26">
        <v>5458.47</v>
      </c>
      <c r="I59" s="26">
        <v>152595.29</v>
      </c>
      <c r="J59" s="26">
        <v>507981.88</v>
      </c>
      <c r="K59" s="26">
        <v>291145.17</v>
      </c>
      <c r="L59" s="26">
        <v>24610.47</v>
      </c>
      <c r="M59" s="27">
        <v>-294582.34000000003</v>
      </c>
      <c r="N59" s="26">
        <v>2758709.67</v>
      </c>
      <c r="O59" s="26">
        <v>1417750.08</v>
      </c>
      <c r="P59" s="32"/>
      <c r="Q59" s="26">
        <f t="shared" si="0"/>
        <v>10733733.66</v>
      </c>
      <c r="R59" s="28"/>
      <c r="S59" s="29">
        <f>+[1]Estimación!K63</f>
        <v>40263521.99878262</v>
      </c>
      <c r="T59" s="30">
        <f t="shared" si="1"/>
        <v>29529788.33878262</v>
      </c>
      <c r="U59" s="28"/>
      <c r="V59" s="30"/>
      <c r="W59" s="30"/>
    </row>
    <row r="60" spans="1:23" s="31" customFormat="1" ht="16.5">
      <c r="A60" s="24" t="s">
        <v>73</v>
      </c>
      <c r="B60" s="25"/>
      <c r="C60" s="26">
        <v>2252</v>
      </c>
      <c r="D60" s="26">
        <v>3803</v>
      </c>
      <c r="E60" s="26">
        <v>2151807.54</v>
      </c>
      <c r="F60" s="26">
        <v>707865.53</v>
      </c>
      <c r="G60" s="26">
        <v>34569.230000000003</v>
      </c>
      <c r="H60" s="26">
        <v>2058.7600000000002</v>
      </c>
      <c r="I60" s="26">
        <v>71620.98</v>
      </c>
      <c r="J60" s="26">
        <v>30321.94</v>
      </c>
      <c r="K60" s="26">
        <v>206782.22</v>
      </c>
      <c r="L60" s="26">
        <v>9282.2999999999993</v>
      </c>
      <c r="M60" s="27">
        <v>-107101.25</v>
      </c>
      <c r="N60" s="26">
        <v>485851.47</v>
      </c>
      <c r="O60" s="26">
        <v>339848.22</v>
      </c>
      <c r="P60" s="32"/>
      <c r="Q60" s="26">
        <f t="shared" si="0"/>
        <v>3938961.9399999995</v>
      </c>
      <c r="R60" s="28"/>
      <c r="S60" s="29">
        <f>+[1]Estimación!K64</f>
        <v>19928741.705259211</v>
      </c>
      <c r="T60" s="30">
        <f t="shared" si="1"/>
        <v>15989779.765259212</v>
      </c>
      <c r="U60" s="28"/>
      <c r="V60" s="30"/>
      <c r="W60" s="30"/>
    </row>
    <row r="61" spans="1:23" s="31" customFormat="1" ht="16.5">
      <c r="A61" s="24" t="s">
        <v>74</v>
      </c>
      <c r="B61" s="25"/>
      <c r="C61" s="26">
        <v>46244.4</v>
      </c>
      <c r="D61" s="26">
        <v>33807</v>
      </c>
      <c r="E61" s="26">
        <v>6317127.4100000001</v>
      </c>
      <c r="F61" s="26">
        <v>969226.66</v>
      </c>
      <c r="G61" s="26">
        <v>99174.44</v>
      </c>
      <c r="H61" s="26">
        <v>7175.23</v>
      </c>
      <c r="I61" s="26">
        <v>182700.57</v>
      </c>
      <c r="J61" s="26">
        <v>308861.09999999998</v>
      </c>
      <c r="K61" s="26">
        <v>236960.78</v>
      </c>
      <c r="L61" s="26">
        <v>32350.71</v>
      </c>
      <c r="M61" s="27">
        <v>-397750.26</v>
      </c>
      <c r="N61" s="26">
        <v>1843150.26</v>
      </c>
      <c r="O61" s="26">
        <v>1179104.6100000001</v>
      </c>
      <c r="P61" s="32"/>
      <c r="Q61" s="26">
        <f t="shared" si="0"/>
        <v>10858132.910000002</v>
      </c>
      <c r="R61" s="28"/>
      <c r="S61" s="29">
        <f>+[1]Estimación!K65</f>
        <v>44483351.686907105</v>
      </c>
      <c r="T61" s="30">
        <f t="shared" si="1"/>
        <v>33625218.776907101</v>
      </c>
      <c r="U61" s="28"/>
      <c r="V61" s="30"/>
      <c r="W61" s="30"/>
    </row>
    <row r="62" spans="1:23" s="31" customFormat="1" ht="16.5">
      <c r="A62" s="24" t="s">
        <v>75</v>
      </c>
      <c r="B62" s="25"/>
      <c r="C62" s="26">
        <v>54586.8</v>
      </c>
      <c r="D62" s="26">
        <v>103026</v>
      </c>
      <c r="E62" s="26">
        <v>4027666.07</v>
      </c>
      <c r="F62" s="26">
        <v>813409.43</v>
      </c>
      <c r="G62" s="26">
        <v>64879.57</v>
      </c>
      <c r="H62" s="26">
        <v>4850.66</v>
      </c>
      <c r="I62" s="26">
        <v>128911.67</v>
      </c>
      <c r="J62" s="26">
        <v>177935.75</v>
      </c>
      <c r="K62" s="26">
        <v>258802.38</v>
      </c>
      <c r="L62" s="26">
        <v>21870.06</v>
      </c>
      <c r="M62" s="27">
        <v>-269999.02</v>
      </c>
      <c r="N62" s="26">
        <v>1711175.34</v>
      </c>
      <c r="O62" s="26">
        <v>1060885.95</v>
      </c>
      <c r="P62" s="32"/>
      <c r="Q62" s="26">
        <f t="shared" si="0"/>
        <v>8158000.6599999992</v>
      </c>
      <c r="R62" s="28"/>
      <c r="S62" s="29">
        <f>+[1]Estimación!K66</f>
        <v>33457826.339584425</v>
      </c>
      <c r="T62" s="30">
        <f t="shared" si="1"/>
        <v>25299825.679584425</v>
      </c>
      <c r="U62" s="28"/>
      <c r="V62" s="30"/>
      <c r="W62" s="30"/>
    </row>
    <row r="63" spans="1:23" s="31" customFormat="1" ht="16.5">
      <c r="A63" s="24" t="s">
        <v>76</v>
      </c>
      <c r="B63" s="25"/>
      <c r="C63" s="26">
        <v>2043.2</v>
      </c>
      <c r="D63" s="26">
        <v>39</v>
      </c>
      <c r="E63" s="26">
        <v>3275839.41</v>
      </c>
      <c r="F63" s="26">
        <v>958295.95</v>
      </c>
      <c r="G63" s="26">
        <v>53147.46</v>
      </c>
      <c r="H63" s="26">
        <v>3344.21</v>
      </c>
      <c r="I63" s="26">
        <v>102600.58</v>
      </c>
      <c r="J63" s="26">
        <v>57275.5</v>
      </c>
      <c r="K63" s="26">
        <v>260547.03</v>
      </c>
      <c r="L63" s="26">
        <v>15077.94</v>
      </c>
      <c r="M63" s="27">
        <v>-175329.85</v>
      </c>
      <c r="N63" s="26">
        <v>780731.16</v>
      </c>
      <c r="O63" s="26">
        <v>638092.43999999994</v>
      </c>
      <c r="P63" s="32"/>
      <c r="Q63" s="26">
        <f t="shared" si="0"/>
        <v>5971704.0300000012</v>
      </c>
      <c r="R63" s="28"/>
      <c r="S63" s="29">
        <f>+[1]Estimación!K67</f>
        <v>24461319.714754447</v>
      </c>
      <c r="T63" s="30">
        <f t="shared" si="1"/>
        <v>18489615.684754446</v>
      </c>
      <c r="U63" s="28"/>
      <c r="V63" s="30"/>
      <c r="W63" s="30"/>
    </row>
    <row r="64" spans="1:23" s="31" customFormat="1" ht="16.5">
      <c r="A64" s="24" t="s">
        <v>77</v>
      </c>
      <c r="B64" s="25"/>
      <c r="C64" s="26">
        <v>1442.4</v>
      </c>
      <c r="D64" s="26">
        <v>1664</v>
      </c>
      <c r="E64" s="26">
        <v>11489795.59</v>
      </c>
      <c r="F64" s="26">
        <v>3708307.98</v>
      </c>
      <c r="G64" s="26">
        <v>161155.5</v>
      </c>
      <c r="H64" s="26">
        <v>17360.78</v>
      </c>
      <c r="I64" s="26">
        <v>323463.75</v>
      </c>
      <c r="J64" s="26">
        <v>21214.09</v>
      </c>
      <c r="K64" s="26">
        <v>886067.02</v>
      </c>
      <c r="L64" s="26">
        <v>78273.87</v>
      </c>
      <c r="M64" s="27">
        <v>-833945.28</v>
      </c>
      <c r="N64" s="26">
        <v>2339872.83</v>
      </c>
      <c r="O64" s="26">
        <v>12743805.6</v>
      </c>
      <c r="P64" s="32"/>
      <c r="Q64" s="26">
        <f t="shared" si="0"/>
        <v>30938478.130000003</v>
      </c>
      <c r="R64" s="28"/>
      <c r="S64" s="29">
        <f>+[1]Estimación!K68</f>
        <v>98621863.352341548</v>
      </c>
      <c r="T64" s="30">
        <f t="shared" si="1"/>
        <v>67683385.222341537</v>
      </c>
      <c r="U64" s="28"/>
      <c r="V64" s="30"/>
      <c r="W64" s="30"/>
    </row>
    <row r="65" spans="1:23" s="31" customFormat="1" ht="16.5">
      <c r="A65" s="24" t="s">
        <v>78</v>
      </c>
      <c r="B65" s="25"/>
      <c r="C65" s="26">
        <v>2926</v>
      </c>
      <c r="D65" s="26">
        <v>309</v>
      </c>
      <c r="E65" s="26">
        <v>2628464.5299999998</v>
      </c>
      <c r="F65" s="26">
        <v>1001478.04</v>
      </c>
      <c r="G65" s="26">
        <v>39697.440000000002</v>
      </c>
      <c r="H65" s="26">
        <v>3026.35</v>
      </c>
      <c r="I65" s="26">
        <v>81271.73</v>
      </c>
      <c r="J65" s="26">
        <v>88150.14</v>
      </c>
      <c r="K65" s="26">
        <v>277111.67999999999</v>
      </c>
      <c r="L65" s="26">
        <v>13644.84</v>
      </c>
      <c r="M65" s="27">
        <v>-157013.16</v>
      </c>
      <c r="N65" s="26">
        <v>462435.33</v>
      </c>
      <c r="O65" s="26">
        <v>1375827.87</v>
      </c>
      <c r="P65" s="32"/>
      <c r="Q65" s="26">
        <f t="shared" si="0"/>
        <v>5817329.79</v>
      </c>
      <c r="R65" s="28"/>
      <c r="S65" s="29">
        <f>+[1]Estimación!K69</f>
        <v>21371558.682910379</v>
      </c>
      <c r="T65" s="30">
        <f t="shared" si="1"/>
        <v>15554228.89291038</v>
      </c>
      <c r="U65" s="28"/>
      <c r="V65" s="30"/>
      <c r="W65" s="30"/>
    </row>
    <row r="66" spans="1:23" s="31" customFormat="1" ht="16.5">
      <c r="A66" s="24" t="s">
        <v>79</v>
      </c>
      <c r="B66" s="25"/>
      <c r="C66" s="26">
        <v>1621562.8</v>
      </c>
      <c r="D66" s="26">
        <v>59337</v>
      </c>
      <c r="E66" s="26">
        <v>17460279.530000001</v>
      </c>
      <c r="F66" s="26">
        <v>2211641.6</v>
      </c>
      <c r="G66" s="26">
        <v>275534.01</v>
      </c>
      <c r="H66" s="26">
        <v>17505.61</v>
      </c>
      <c r="I66" s="26">
        <v>491611.74</v>
      </c>
      <c r="J66" s="26">
        <v>1848667.86</v>
      </c>
      <c r="K66" s="26">
        <v>801424.62</v>
      </c>
      <c r="L66" s="26">
        <v>78926.880000000005</v>
      </c>
      <c r="M66" s="27">
        <v>-1016682.1</v>
      </c>
      <c r="N66" s="26">
        <v>12028959.210000001</v>
      </c>
      <c r="O66" s="26">
        <v>3671347.32</v>
      </c>
      <c r="P66" s="32"/>
      <c r="Q66" s="26">
        <f t="shared" si="0"/>
        <v>39550116.080000006</v>
      </c>
      <c r="R66" s="28"/>
      <c r="S66" s="29">
        <f>+[1]Estimación!K70</f>
        <v>154950801.69234517</v>
      </c>
      <c r="T66" s="30">
        <f t="shared" si="1"/>
        <v>115400685.61234516</v>
      </c>
      <c r="U66" s="28"/>
      <c r="V66" s="30"/>
      <c r="W66" s="30"/>
    </row>
    <row r="67" spans="1:23" s="31" customFormat="1" ht="16.5">
      <c r="A67" s="24" t="s">
        <v>80</v>
      </c>
      <c r="B67" s="25"/>
      <c r="C67" s="26">
        <v>50635.199999999997</v>
      </c>
      <c r="D67" s="26">
        <v>5077</v>
      </c>
      <c r="E67" s="26">
        <v>7538192.9199999999</v>
      </c>
      <c r="F67" s="26">
        <v>1550266.2</v>
      </c>
      <c r="G67" s="26">
        <v>113480.96000000001</v>
      </c>
      <c r="H67" s="26">
        <v>9371.26</v>
      </c>
      <c r="I67" s="26">
        <v>208449.77</v>
      </c>
      <c r="J67" s="26">
        <v>152821.41</v>
      </c>
      <c r="K67" s="26">
        <v>472578.68</v>
      </c>
      <c r="L67" s="26">
        <v>42251.91</v>
      </c>
      <c r="M67" s="27">
        <v>-500357.92</v>
      </c>
      <c r="N67" s="26">
        <v>3894240</v>
      </c>
      <c r="O67" s="26">
        <v>5497204.9500000002</v>
      </c>
      <c r="P67" s="32"/>
      <c r="Q67" s="26">
        <f t="shared" si="0"/>
        <v>19034212.34</v>
      </c>
      <c r="R67" s="28"/>
      <c r="S67" s="29">
        <f>+[1]Estimación!K71</f>
        <v>70142005.040306583</v>
      </c>
      <c r="T67" s="30">
        <f t="shared" si="1"/>
        <v>51107792.700306579</v>
      </c>
      <c r="U67" s="28"/>
      <c r="V67" s="30"/>
      <c r="W67" s="30"/>
    </row>
    <row r="68" spans="1:23" s="31" customFormat="1" ht="16.5">
      <c r="A68" s="24" t="s">
        <v>81</v>
      </c>
      <c r="B68" s="25"/>
      <c r="C68" s="26">
        <v>60920.800000000003</v>
      </c>
      <c r="D68" s="26">
        <v>110</v>
      </c>
      <c r="E68" s="26">
        <v>5584909.8700000001</v>
      </c>
      <c r="F68" s="26">
        <v>1301566.82</v>
      </c>
      <c r="G68" s="26">
        <v>88151.8</v>
      </c>
      <c r="H68" s="26">
        <v>6483.2</v>
      </c>
      <c r="I68" s="26">
        <v>156573.9</v>
      </c>
      <c r="J68" s="26">
        <v>99203.71</v>
      </c>
      <c r="K68" s="26">
        <v>325312.84999999998</v>
      </c>
      <c r="L68" s="26">
        <v>29230.59</v>
      </c>
      <c r="M68" s="27">
        <v>-336493.71</v>
      </c>
      <c r="N68" s="26">
        <v>1568072.52</v>
      </c>
      <c r="O68" s="26">
        <v>1953186.06</v>
      </c>
      <c r="P68" s="32"/>
      <c r="Q68" s="26">
        <f t="shared" si="0"/>
        <v>10837228.41</v>
      </c>
      <c r="R68" s="28"/>
      <c r="S68" s="29">
        <f>+[1]Estimación!K72</f>
        <v>43019927.587621406</v>
      </c>
      <c r="T68" s="30">
        <f t="shared" si="1"/>
        <v>32182699.177621406</v>
      </c>
      <c r="U68" s="28"/>
      <c r="V68" s="30"/>
      <c r="W68" s="30"/>
    </row>
    <row r="69" spans="1:23" s="31" customFormat="1" ht="16.5">
      <c r="A69" s="24" t="s">
        <v>82</v>
      </c>
      <c r="B69" s="25"/>
      <c r="C69" s="26">
        <v>655430.80000000005</v>
      </c>
      <c r="D69" s="26">
        <v>4669</v>
      </c>
      <c r="E69" s="26">
        <v>10401440.890000001</v>
      </c>
      <c r="F69" s="26">
        <v>1634262.22</v>
      </c>
      <c r="G69" s="26">
        <v>149937.31</v>
      </c>
      <c r="H69" s="26">
        <v>11015.94</v>
      </c>
      <c r="I69" s="26">
        <v>302174.94</v>
      </c>
      <c r="J69" s="26">
        <v>290516.34999999998</v>
      </c>
      <c r="K69" s="26">
        <v>559259.77</v>
      </c>
      <c r="L69" s="26">
        <v>49667.16</v>
      </c>
      <c r="M69" s="27">
        <v>-584776.31999999995</v>
      </c>
      <c r="N69" s="26">
        <v>6263492.4000000004</v>
      </c>
      <c r="O69" s="26">
        <v>8978420.3399999999</v>
      </c>
      <c r="P69" s="32"/>
      <c r="Q69" s="26">
        <f t="shared" si="0"/>
        <v>28715510.800000001</v>
      </c>
      <c r="R69" s="28"/>
      <c r="S69" s="29">
        <f>+[1]Estimación!K73</f>
        <v>92138921.156169891</v>
      </c>
      <c r="T69" s="30">
        <f t="shared" si="1"/>
        <v>63423410.356169894</v>
      </c>
      <c r="U69" s="28"/>
      <c r="V69" s="30"/>
      <c r="W69" s="30"/>
    </row>
    <row r="70" spans="1:23" s="31" customFormat="1" ht="16.5">
      <c r="A70" s="24" t="s">
        <v>83</v>
      </c>
      <c r="B70" s="25"/>
      <c r="C70" s="26">
        <v>7448958.4000000004</v>
      </c>
      <c r="D70" s="33">
        <f>606963.44+8099982.78+446268.64</f>
        <v>9153214.8600000013</v>
      </c>
      <c r="E70" s="26">
        <v>62286023.039999999</v>
      </c>
      <c r="F70" s="26">
        <v>6839769.1699999999</v>
      </c>
      <c r="G70" s="26">
        <v>971694.07999999996</v>
      </c>
      <c r="H70" s="26">
        <v>76315.14</v>
      </c>
      <c r="I70" s="26">
        <v>1947781.19</v>
      </c>
      <c r="J70" s="26">
        <v>28183958.899999999</v>
      </c>
      <c r="K70" s="26">
        <v>2019596.11</v>
      </c>
      <c r="L70" s="26">
        <v>344078.85</v>
      </c>
      <c r="M70" s="27">
        <v>-4273421.1900000004</v>
      </c>
      <c r="N70" s="26">
        <v>33082469.73</v>
      </c>
      <c r="O70" s="26">
        <v>7973594.1299999999</v>
      </c>
      <c r="P70" s="32"/>
      <c r="Q70" s="26">
        <f t="shared" ref="Q70:Q129" si="2">SUM(C70:O70)</f>
        <v>156054032.41</v>
      </c>
      <c r="R70" s="28"/>
      <c r="S70" s="29">
        <f>+[1]Estimación!K74</f>
        <v>626321438.58095634</v>
      </c>
      <c r="T70" s="30">
        <f t="shared" ref="T70:T129" si="3">+S70-Q70</f>
        <v>470267406.17095637</v>
      </c>
      <c r="U70" s="28"/>
      <c r="V70" s="30"/>
      <c r="W70" s="30"/>
    </row>
    <row r="71" spans="1:23" s="31" customFormat="1" ht="16.5">
      <c r="A71" s="24" t="s">
        <v>84</v>
      </c>
      <c r="B71" s="25"/>
      <c r="C71" s="26">
        <v>856.8</v>
      </c>
      <c r="D71" s="26">
        <v>529</v>
      </c>
      <c r="E71" s="26">
        <v>4828770.5</v>
      </c>
      <c r="F71" s="26">
        <v>1575530.21</v>
      </c>
      <c r="G71" s="26">
        <v>76196.789999999994</v>
      </c>
      <c r="H71" s="26">
        <v>5659.66</v>
      </c>
      <c r="I71" s="26">
        <v>138148.44</v>
      </c>
      <c r="J71" s="26">
        <v>41617.589999999997</v>
      </c>
      <c r="K71" s="26">
        <v>411012.25</v>
      </c>
      <c r="L71" s="26">
        <v>25517.52</v>
      </c>
      <c r="M71" s="27">
        <v>-274036.77</v>
      </c>
      <c r="N71" s="26">
        <v>1124516.52</v>
      </c>
      <c r="O71" s="26">
        <v>3564604.83</v>
      </c>
      <c r="P71" s="32"/>
      <c r="Q71" s="26">
        <f t="shared" si="2"/>
        <v>11518923.34</v>
      </c>
      <c r="R71" s="28"/>
      <c r="S71" s="29">
        <f>+[1]Estimación!K75</f>
        <v>45422950.710472442</v>
      </c>
      <c r="T71" s="30">
        <f t="shared" si="3"/>
        <v>33904027.370472446</v>
      </c>
      <c r="U71" s="28"/>
      <c r="V71" s="30"/>
      <c r="W71" s="30"/>
    </row>
    <row r="72" spans="1:23" s="31" customFormat="1" ht="16.5">
      <c r="A72" s="24" t="s">
        <v>85</v>
      </c>
      <c r="B72" s="25"/>
      <c r="C72" s="26">
        <v>13002980</v>
      </c>
      <c r="D72" s="26">
        <v>221468</v>
      </c>
      <c r="E72" s="26">
        <v>19581320.25</v>
      </c>
      <c r="F72" s="26">
        <v>2394427.89</v>
      </c>
      <c r="G72" s="26">
        <v>279784.77</v>
      </c>
      <c r="H72" s="26">
        <v>26145.46</v>
      </c>
      <c r="I72" s="26">
        <v>601294.77</v>
      </c>
      <c r="J72" s="26">
        <v>3827702.18</v>
      </c>
      <c r="K72" s="26">
        <v>1171607.25</v>
      </c>
      <c r="L72" s="26">
        <v>117880.98</v>
      </c>
      <c r="M72" s="27">
        <v>-1498509.89</v>
      </c>
      <c r="N72" s="26">
        <v>17885008.98</v>
      </c>
      <c r="O72" s="26">
        <v>5039548.8</v>
      </c>
      <c r="P72" s="32"/>
      <c r="Q72" s="26">
        <f t="shared" si="2"/>
        <v>62650659.439999998</v>
      </c>
      <c r="R72" s="28"/>
      <c r="S72" s="29">
        <f>+[1]Estimación!K76</f>
        <v>245974712.44478142</v>
      </c>
      <c r="T72" s="30">
        <f t="shared" si="3"/>
        <v>183324053.00478142</v>
      </c>
      <c r="U72" s="28"/>
      <c r="V72" s="30"/>
      <c r="W72" s="30"/>
    </row>
    <row r="73" spans="1:23" s="31" customFormat="1" ht="16.5">
      <c r="A73" s="24" t="s">
        <v>86</v>
      </c>
      <c r="B73" s="25"/>
      <c r="C73" s="26">
        <v>1046.8</v>
      </c>
      <c r="D73" s="26">
        <v>0</v>
      </c>
      <c r="E73" s="26">
        <v>3367963.93</v>
      </c>
      <c r="F73" s="26">
        <v>1213484.8799999999</v>
      </c>
      <c r="G73" s="26">
        <v>56180.59</v>
      </c>
      <c r="H73" s="26">
        <v>3795.84</v>
      </c>
      <c r="I73" s="26">
        <v>98375.95</v>
      </c>
      <c r="J73" s="26">
        <v>33647.68</v>
      </c>
      <c r="K73" s="26">
        <v>305902.78000000003</v>
      </c>
      <c r="L73" s="26">
        <v>17114.189999999999</v>
      </c>
      <c r="M73" s="27">
        <v>-201971.36</v>
      </c>
      <c r="N73" s="26">
        <v>410933.16</v>
      </c>
      <c r="O73" s="26">
        <v>778905.03</v>
      </c>
      <c r="P73" s="32"/>
      <c r="Q73" s="26">
        <f t="shared" si="2"/>
        <v>6085379.4699999997</v>
      </c>
      <c r="R73" s="28"/>
      <c r="S73" s="29">
        <f>+[1]Estimación!K77</f>
        <v>23130293.767477609</v>
      </c>
      <c r="T73" s="30">
        <f t="shared" si="3"/>
        <v>17044914.29747761</v>
      </c>
      <c r="U73" s="28"/>
      <c r="V73" s="30"/>
      <c r="W73" s="30"/>
    </row>
    <row r="74" spans="1:23" s="31" customFormat="1" ht="16.5">
      <c r="A74" s="24" t="s">
        <v>87</v>
      </c>
      <c r="B74" s="25"/>
      <c r="C74" s="26">
        <v>14385.6</v>
      </c>
      <c r="D74" s="26">
        <v>54</v>
      </c>
      <c r="E74" s="26">
        <v>3307482.9</v>
      </c>
      <c r="F74" s="26">
        <v>813667.04</v>
      </c>
      <c r="G74" s="26">
        <v>50961.06</v>
      </c>
      <c r="H74" s="26">
        <v>3758.12</v>
      </c>
      <c r="I74" s="26">
        <v>99073.53</v>
      </c>
      <c r="J74" s="26">
        <v>33998.18</v>
      </c>
      <c r="K74" s="26">
        <v>215678.89</v>
      </c>
      <c r="L74" s="26">
        <v>16944.12</v>
      </c>
      <c r="M74" s="27">
        <v>-211309.67</v>
      </c>
      <c r="N74" s="26">
        <v>860043.57</v>
      </c>
      <c r="O74" s="26">
        <v>405753.21</v>
      </c>
      <c r="P74" s="32"/>
      <c r="Q74" s="26">
        <f t="shared" si="2"/>
        <v>5610490.5499999998</v>
      </c>
      <c r="R74" s="28"/>
      <c r="S74" s="29">
        <f>+[1]Estimación!K78</f>
        <v>23966845.217279628</v>
      </c>
      <c r="T74" s="30">
        <f t="shared" si="3"/>
        <v>18356354.667279627</v>
      </c>
      <c r="U74" s="28"/>
      <c r="V74" s="30"/>
      <c r="W74" s="30"/>
    </row>
    <row r="75" spans="1:23" s="31" customFormat="1" ht="16.5">
      <c r="A75" s="24" t="s">
        <v>88</v>
      </c>
      <c r="B75" s="25"/>
      <c r="C75" s="26">
        <v>303498.8</v>
      </c>
      <c r="D75" s="26">
        <v>3419</v>
      </c>
      <c r="E75" s="26">
        <v>4612053.2</v>
      </c>
      <c r="F75" s="26">
        <v>1189642.69</v>
      </c>
      <c r="G75" s="26">
        <v>72695.08</v>
      </c>
      <c r="H75" s="26">
        <v>5178.6899999999996</v>
      </c>
      <c r="I75" s="26">
        <v>139371.31</v>
      </c>
      <c r="J75" s="26">
        <v>159364.32999999999</v>
      </c>
      <c r="K75" s="26">
        <v>353013.72</v>
      </c>
      <c r="L75" s="26">
        <v>23349.03</v>
      </c>
      <c r="M75" s="27">
        <v>-276742.24</v>
      </c>
      <c r="N75" s="26">
        <v>1980945.93</v>
      </c>
      <c r="O75" s="26">
        <v>2165597.7000000002</v>
      </c>
      <c r="P75" s="32"/>
      <c r="Q75" s="26">
        <f t="shared" si="2"/>
        <v>10731387.239999998</v>
      </c>
      <c r="R75" s="28"/>
      <c r="S75" s="29">
        <f>+[1]Estimación!K79</f>
        <v>38850440.690763921</v>
      </c>
      <c r="T75" s="30">
        <f t="shared" si="3"/>
        <v>28119053.450763922</v>
      </c>
      <c r="U75" s="28"/>
      <c r="V75" s="30"/>
      <c r="W75" s="30"/>
    </row>
    <row r="76" spans="1:23" s="31" customFormat="1" ht="16.5">
      <c r="A76" s="24" t="s">
        <v>89</v>
      </c>
      <c r="B76" s="25"/>
      <c r="C76" s="26">
        <v>182193.6</v>
      </c>
      <c r="D76" s="26">
        <v>2493</v>
      </c>
      <c r="E76" s="26">
        <v>4438841.32</v>
      </c>
      <c r="F76" s="26">
        <v>1038224.58</v>
      </c>
      <c r="G76" s="26">
        <v>79037.69</v>
      </c>
      <c r="H76" s="26">
        <v>5390.03</v>
      </c>
      <c r="I76" s="26">
        <v>157007.76</v>
      </c>
      <c r="J76" s="26">
        <v>364721.18</v>
      </c>
      <c r="K76" s="26">
        <v>311344.95</v>
      </c>
      <c r="L76" s="26">
        <v>24301.86</v>
      </c>
      <c r="M76" s="27">
        <v>-226208.13</v>
      </c>
      <c r="N76" s="26">
        <v>2280619.17</v>
      </c>
      <c r="O76" s="26">
        <v>1372055.07</v>
      </c>
      <c r="P76" s="32"/>
      <c r="Q76" s="26">
        <f t="shared" si="2"/>
        <v>10030022.080000002</v>
      </c>
      <c r="R76" s="28"/>
      <c r="S76" s="29">
        <f>+[1]Estimación!K80</f>
        <v>40556822.106474131</v>
      </c>
      <c r="T76" s="30">
        <f t="shared" si="3"/>
        <v>30526800.026474129</v>
      </c>
      <c r="U76" s="28"/>
      <c r="V76" s="30"/>
      <c r="W76" s="30"/>
    </row>
    <row r="77" spans="1:23" s="31" customFormat="1" ht="16.5">
      <c r="A77" s="24" t="s">
        <v>90</v>
      </c>
      <c r="B77" s="25"/>
      <c r="C77" s="26">
        <v>1587616</v>
      </c>
      <c r="D77" s="26">
        <v>92725</v>
      </c>
      <c r="E77" s="26">
        <v>14401175.029999999</v>
      </c>
      <c r="F77" s="26">
        <v>1884304.7</v>
      </c>
      <c r="G77" s="26">
        <v>229004.76</v>
      </c>
      <c r="H77" s="26">
        <v>18026.77</v>
      </c>
      <c r="I77" s="26">
        <v>418493.59</v>
      </c>
      <c r="J77" s="26">
        <v>510119.11</v>
      </c>
      <c r="K77" s="26">
        <v>634658.01</v>
      </c>
      <c r="L77" s="26">
        <v>81276.570000000007</v>
      </c>
      <c r="M77" s="27">
        <v>-1040554.78</v>
      </c>
      <c r="N77" s="26">
        <v>8438662.8900000006</v>
      </c>
      <c r="O77" s="26">
        <v>3365096.07</v>
      </c>
      <c r="P77" s="32"/>
      <c r="Q77" s="26">
        <f t="shared" si="2"/>
        <v>30620603.720000003</v>
      </c>
      <c r="R77" s="28"/>
      <c r="S77" s="29">
        <f>+[1]Estimación!K81</f>
        <v>125674060.77156237</v>
      </c>
      <c r="T77" s="30">
        <f t="shared" si="3"/>
        <v>95053457.051562369</v>
      </c>
      <c r="U77" s="28"/>
      <c r="V77" s="30"/>
      <c r="W77" s="30"/>
    </row>
    <row r="78" spans="1:23" s="31" customFormat="1" ht="16.5">
      <c r="A78" s="24" t="s">
        <v>91</v>
      </c>
      <c r="B78" s="25"/>
      <c r="C78" s="26">
        <v>7254</v>
      </c>
      <c r="D78" s="26">
        <v>135</v>
      </c>
      <c r="E78" s="26">
        <v>2724061.34</v>
      </c>
      <c r="F78" s="26">
        <v>680238.19</v>
      </c>
      <c r="G78" s="26">
        <v>43679.33</v>
      </c>
      <c r="H78" s="26">
        <v>2754.12</v>
      </c>
      <c r="I78" s="26">
        <v>86820.65</v>
      </c>
      <c r="J78" s="26">
        <v>95358.05</v>
      </c>
      <c r="K78" s="26">
        <v>216603.87</v>
      </c>
      <c r="L78" s="26">
        <v>12417.42</v>
      </c>
      <c r="M78" s="27">
        <v>-155760.85</v>
      </c>
      <c r="N78" s="26">
        <v>1151042.76</v>
      </c>
      <c r="O78" s="26">
        <v>1048568.73</v>
      </c>
      <c r="P78" s="32"/>
      <c r="Q78" s="26">
        <f t="shared" si="2"/>
        <v>5913172.6099999994</v>
      </c>
      <c r="R78" s="28"/>
      <c r="S78" s="29">
        <f>+[1]Estimación!K82</f>
        <v>22225157.370320529</v>
      </c>
      <c r="T78" s="30">
        <f t="shared" si="3"/>
        <v>16311984.760320529</v>
      </c>
      <c r="U78" s="28"/>
      <c r="V78" s="30"/>
      <c r="W78" s="30"/>
    </row>
    <row r="79" spans="1:23" s="31" customFormat="1" ht="16.5">
      <c r="A79" s="24" t="s">
        <v>92</v>
      </c>
      <c r="B79" s="25"/>
      <c r="C79" s="26">
        <v>50920.4</v>
      </c>
      <c r="D79" s="26">
        <v>5337</v>
      </c>
      <c r="E79" s="26">
        <v>4532644.2</v>
      </c>
      <c r="F79" s="26">
        <v>731699.36</v>
      </c>
      <c r="G79" s="26">
        <v>75044.570000000007</v>
      </c>
      <c r="H79" s="26">
        <v>4715.9799999999996</v>
      </c>
      <c r="I79" s="26">
        <v>144617.42000000001</v>
      </c>
      <c r="J79" s="26">
        <v>180253.73</v>
      </c>
      <c r="K79" s="26">
        <v>234265.22</v>
      </c>
      <c r="L79" s="26">
        <v>21262.83</v>
      </c>
      <c r="M79" s="27">
        <v>-258171.28</v>
      </c>
      <c r="N79" s="26">
        <v>1999578.03</v>
      </c>
      <c r="O79" s="26">
        <v>611586.99</v>
      </c>
      <c r="P79" s="32"/>
      <c r="Q79" s="26">
        <f t="shared" si="2"/>
        <v>8333754.450000002</v>
      </c>
      <c r="R79" s="28"/>
      <c r="S79" s="29">
        <f>+[1]Estimación!K83</f>
        <v>35204889.332045145</v>
      </c>
      <c r="T79" s="30">
        <f t="shared" si="3"/>
        <v>26871134.882045142</v>
      </c>
      <c r="U79" s="28"/>
      <c r="V79" s="30"/>
      <c r="W79" s="30"/>
    </row>
    <row r="80" spans="1:23" s="31" customFormat="1" ht="16.5">
      <c r="A80" s="24" t="s">
        <v>93</v>
      </c>
      <c r="B80" s="25"/>
      <c r="C80" s="26">
        <v>3898</v>
      </c>
      <c r="D80" s="26">
        <v>130</v>
      </c>
      <c r="E80" s="26">
        <v>2374464.61</v>
      </c>
      <c r="F80" s="26">
        <v>775054.37</v>
      </c>
      <c r="G80" s="26">
        <v>36213.599999999999</v>
      </c>
      <c r="H80" s="26">
        <v>2586.4499999999998</v>
      </c>
      <c r="I80" s="26">
        <v>75040.47</v>
      </c>
      <c r="J80" s="26">
        <v>34545.03</v>
      </c>
      <c r="K80" s="26">
        <v>225400.93</v>
      </c>
      <c r="L80" s="26">
        <v>11661.48</v>
      </c>
      <c r="M80" s="27">
        <v>-123266.59</v>
      </c>
      <c r="N80" s="26">
        <v>486755.01</v>
      </c>
      <c r="O80" s="26">
        <v>575610.75</v>
      </c>
      <c r="P80" s="32"/>
      <c r="Q80" s="26">
        <f t="shared" si="2"/>
        <v>4478094.1100000003</v>
      </c>
      <c r="R80" s="28"/>
      <c r="S80" s="29">
        <f>+[1]Estimación!K84</f>
        <v>16784439.768371273</v>
      </c>
      <c r="T80" s="30">
        <f t="shared" si="3"/>
        <v>12306345.658371273</v>
      </c>
      <c r="U80" s="28"/>
      <c r="V80" s="30"/>
      <c r="W80" s="30"/>
    </row>
    <row r="81" spans="1:23" s="31" customFormat="1" ht="16.5">
      <c r="A81" s="24" t="s">
        <v>94</v>
      </c>
      <c r="B81" s="25"/>
      <c r="C81" s="26">
        <v>105203.6</v>
      </c>
      <c r="D81" s="26">
        <v>411</v>
      </c>
      <c r="E81" s="26">
        <v>3675106.14</v>
      </c>
      <c r="F81" s="26">
        <v>1286064.27</v>
      </c>
      <c r="G81" s="26">
        <v>56138.91</v>
      </c>
      <c r="H81" s="26">
        <v>4344.76</v>
      </c>
      <c r="I81" s="26">
        <v>107508.3</v>
      </c>
      <c r="J81" s="26">
        <v>41817.15</v>
      </c>
      <c r="K81" s="26">
        <v>339592.57</v>
      </c>
      <c r="L81" s="26">
        <v>19589.099999999999</v>
      </c>
      <c r="M81" s="27">
        <v>-223134.92</v>
      </c>
      <c r="N81" s="26">
        <v>440569.5</v>
      </c>
      <c r="O81" s="26">
        <v>470378.34</v>
      </c>
      <c r="P81" s="32"/>
      <c r="Q81" s="26">
        <f t="shared" si="2"/>
        <v>6323588.7199999997</v>
      </c>
      <c r="R81" s="28"/>
      <c r="S81" s="29">
        <f>+[1]Estimación!K85</f>
        <v>26279045.203193303</v>
      </c>
      <c r="T81" s="30">
        <f t="shared" si="3"/>
        <v>19955456.483193304</v>
      </c>
      <c r="U81" s="28"/>
      <c r="V81" s="30"/>
      <c r="W81" s="30"/>
    </row>
    <row r="82" spans="1:23" s="31" customFormat="1" ht="16.5">
      <c r="A82" s="24" t="s">
        <v>95</v>
      </c>
      <c r="B82" s="25"/>
      <c r="C82" s="26">
        <v>53647.199999999997</v>
      </c>
      <c r="D82" s="26">
        <v>2577</v>
      </c>
      <c r="E82" s="26">
        <v>7086402.79</v>
      </c>
      <c r="F82" s="26">
        <v>1148648.8400000001</v>
      </c>
      <c r="G82" s="26">
        <v>115023</v>
      </c>
      <c r="H82" s="26">
        <v>7001.51</v>
      </c>
      <c r="I82" s="26">
        <v>227495.01</v>
      </c>
      <c r="J82" s="26">
        <v>808539.27</v>
      </c>
      <c r="K82" s="26">
        <v>343759.84</v>
      </c>
      <c r="L82" s="26">
        <v>31567.5</v>
      </c>
      <c r="M82" s="27">
        <v>-381162.87</v>
      </c>
      <c r="N82" s="26">
        <v>3403718.58</v>
      </c>
      <c r="O82" s="26">
        <v>1781760.09</v>
      </c>
      <c r="P82" s="32"/>
      <c r="Q82" s="26">
        <f t="shared" si="2"/>
        <v>14628977.76</v>
      </c>
      <c r="R82" s="28"/>
      <c r="S82" s="29">
        <f>+[1]Estimación!K86</f>
        <v>56770317.29724966</v>
      </c>
      <c r="T82" s="30">
        <f t="shared" si="3"/>
        <v>42141339.537249662</v>
      </c>
      <c r="U82" s="28"/>
      <c r="V82" s="30"/>
      <c r="W82" s="30"/>
    </row>
    <row r="83" spans="1:23" s="31" customFormat="1" ht="16.5">
      <c r="A83" s="24" t="s">
        <v>96</v>
      </c>
      <c r="B83" s="25"/>
      <c r="C83" s="26">
        <v>383547.6</v>
      </c>
      <c r="D83" s="26">
        <v>6521</v>
      </c>
      <c r="E83" s="26">
        <v>8185403.1200000001</v>
      </c>
      <c r="F83" s="26">
        <v>1341288.47</v>
      </c>
      <c r="G83" s="26">
        <v>131992.35999999999</v>
      </c>
      <c r="H83" s="26">
        <v>9643.7099999999991</v>
      </c>
      <c r="I83" s="26">
        <v>235725.45</v>
      </c>
      <c r="J83" s="26">
        <v>325269.83</v>
      </c>
      <c r="K83" s="26">
        <v>392224.25</v>
      </c>
      <c r="L83" s="26">
        <v>43480.23</v>
      </c>
      <c r="M83" s="27">
        <v>-594611.56000000006</v>
      </c>
      <c r="N83" s="26">
        <v>4032549.24</v>
      </c>
      <c r="O83" s="26">
        <v>2337982.2000000002</v>
      </c>
      <c r="P83" s="32"/>
      <c r="Q83" s="26">
        <f t="shared" si="2"/>
        <v>16831015.900000002</v>
      </c>
      <c r="R83" s="28"/>
      <c r="S83" s="29">
        <f>+[1]Estimación!K87</f>
        <v>69517637.001165211</v>
      </c>
      <c r="T83" s="30">
        <f t="shared" si="3"/>
        <v>52686621.101165205</v>
      </c>
      <c r="U83" s="28"/>
      <c r="V83" s="30"/>
      <c r="W83" s="30"/>
    </row>
    <row r="84" spans="1:23" s="31" customFormat="1" ht="16.5">
      <c r="A84" s="24" t="s">
        <v>97</v>
      </c>
      <c r="B84" s="25"/>
      <c r="C84" s="26">
        <v>17763312</v>
      </c>
      <c r="D84" s="26">
        <v>542568</v>
      </c>
      <c r="E84" s="26">
        <v>98968575.109999999</v>
      </c>
      <c r="F84" s="26">
        <v>10896159.24</v>
      </c>
      <c r="G84" s="26">
        <v>1499935.65</v>
      </c>
      <c r="H84" s="26">
        <v>127271.94</v>
      </c>
      <c r="I84" s="26">
        <v>2835828.48</v>
      </c>
      <c r="J84" s="26">
        <v>14373470.48</v>
      </c>
      <c r="K84" s="26">
        <v>4745025.3899999997</v>
      </c>
      <c r="L84" s="26">
        <v>573825.6</v>
      </c>
      <c r="M84" s="27">
        <v>-6731288.8700000001</v>
      </c>
      <c r="N84" s="26">
        <v>78683649.689999998</v>
      </c>
      <c r="O84" s="26">
        <v>15936413.550000001</v>
      </c>
      <c r="P84" s="32"/>
      <c r="Q84" s="26">
        <f t="shared" si="2"/>
        <v>240214746.25999999</v>
      </c>
      <c r="R84" s="28"/>
      <c r="S84" s="29">
        <f>+[1]Estimación!K107</f>
        <v>955526215.0142535</v>
      </c>
      <c r="T84" s="30">
        <f t="shared" si="3"/>
        <v>715311468.75425351</v>
      </c>
      <c r="U84" s="28"/>
      <c r="V84" s="30"/>
      <c r="W84" s="30"/>
    </row>
    <row r="85" spans="1:23" s="31" customFormat="1" ht="16.5">
      <c r="A85" s="24" t="s">
        <v>98</v>
      </c>
      <c r="B85" s="25"/>
      <c r="C85" s="26">
        <v>4596.3999999999996</v>
      </c>
      <c r="D85" s="26">
        <v>4225</v>
      </c>
      <c r="E85" s="26">
        <v>4418056.79</v>
      </c>
      <c r="F85" s="26">
        <v>1231859.8999999999</v>
      </c>
      <c r="G85" s="26">
        <v>66258.03</v>
      </c>
      <c r="H85" s="26">
        <v>5289.3</v>
      </c>
      <c r="I85" s="26">
        <v>127953.8</v>
      </c>
      <c r="J85" s="26">
        <v>61211.64</v>
      </c>
      <c r="K85" s="26">
        <v>300056.42</v>
      </c>
      <c r="L85" s="26">
        <v>23847.69</v>
      </c>
      <c r="M85" s="27">
        <v>-279585.36</v>
      </c>
      <c r="N85" s="26">
        <v>744636.84</v>
      </c>
      <c r="O85" s="26">
        <v>2221896.7200000002</v>
      </c>
      <c r="P85" s="32"/>
      <c r="Q85" s="26">
        <f t="shared" si="2"/>
        <v>8930303.1699999999</v>
      </c>
      <c r="R85" s="28"/>
      <c r="S85" s="29">
        <f>+[1]Estimación!K88</f>
        <v>47054083.663002871</v>
      </c>
      <c r="T85" s="30">
        <f t="shared" si="3"/>
        <v>38123780.493002869</v>
      </c>
      <c r="U85" s="28"/>
      <c r="V85" s="30"/>
      <c r="W85" s="30"/>
    </row>
    <row r="86" spans="1:23" s="31" customFormat="1" ht="16.5">
      <c r="A86" s="24" t="s">
        <v>99</v>
      </c>
      <c r="B86" s="25"/>
      <c r="C86" s="26">
        <v>1416</v>
      </c>
      <c r="D86" s="26">
        <v>0</v>
      </c>
      <c r="E86" s="26">
        <v>2665496.5499999998</v>
      </c>
      <c r="F86" s="26">
        <v>1073477.07</v>
      </c>
      <c r="G86" s="26">
        <v>41184.629999999997</v>
      </c>
      <c r="H86" s="26">
        <v>2738.03</v>
      </c>
      <c r="I86" s="26">
        <v>84791.74</v>
      </c>
      <c r="J86" s="26">
        <v>35113.01</v>
      </c>
      <c r="K86" s="26">
        <v>293387.96999999997</v>
      </c>
      <c r="L86" s="26">
        <v>12344.91</v>
      </c>
      <c r="M86" s="27">
        <v>-131539.29999999999</v>
      </c>
      <c r="N86" s="26">
        <v>482104.14</v>
      </c>
      <c r="O86" s="26">
        <v>837476.37</v>
      </c>
      <c r="P86" s="32"/>
      <c r="Q86" s="26">
        <f t="shared" si="2"/>
        <v>5397991.1200000001</v>
      </c>
      <c r="R86" s="28"/>
      <c r="S86" s="29">
        <f>+[1]Estimación!K89</f>
        <v>20127069.867755275</v>
      </c>
      <c r="T86" s="30">
        <f t="shared" si="3"/>
        <v>14729078.747755274</v>
      </c>
      <c r="U86" s="28"/>
      <c r="V86" s="30"/>
      <c r="W86" s="30"/>
    </row>
    <row r="87" spans="1:23" s="31" customFormat="1" ht="16.5">
      <c r="A87" s="24" t="s">
        <v>100</v>
      </c>
      <c r="B87" s="25"/>
      <c r="C87" s="26">
        <v>139.19999999999999</v>
      </c>
      <c r="D87" s="26">
        <v>24</v>
      </c>
      <c r="E87" s="26">
        <v>3283618.33</v>
      </c>
      <c r="F87" s="26">
        <v>1937742.73</v>
      </c>
      <c r="G87" s="26">
        <v>52592.83</v>
      </c>
      <c r="H87" s="26">
        <v>4563.63</v>
      </c>
      <c r="I87" s="26">
        <v>97524.15</v>
      </c>
      <c r="J87" s="26">
        <v>20151.61</v>
      </c>
      <c r="K87" s="26">
        <v>521571.97</v>
      </c>
      <c r="L87" s="26">
        <v>20575.86</v>
      </c>
      <c r="M87" s="27">
        <v>-181353.65</v>
      </c>
      <c r="N87" s="26">
        <v>325666.86</v>
      </c>
      <c r="O87" s="26">
        <v>1858595.7</v>
      </c>
      <c r="P87" s="32"/>
      <c r="Q87" s="26">
        <f t="shared" si="2"/>
        <v>7941413.2200000007</v>
      </c>
      <c r="R87" s="28"/>
      <c r="S87" s="29">
        <f>+[1]Estimación!K90</f>
        <v>25246822.011829458</v>
      </c>
      <c r="T87" s="30">
        <f t="shared" si="3"/>
        <v>17305408.791829459</v>
      </c>
      <c r="U87" s="28"/>
      <c r="V87" s="30"/>
      <c r="W87" s="30"/>
    </row>
    <row r="88" spans="1:23" s="31" customFormat="1" ht="16.5">
      <c r="A88" s="24" t="s">
        <v>101</v>
      </c>
      <c r="B88" s="25"/>
      <c r="C88" s="26">
        <v>549637.6</v>
      </c>
      <c r="D88" s="26">
        <v>19353</v>
      </c>
      <c r="E88" s="26">
        <v>7315176.6699999999</v>
      </c>
      <c r="F88" s="26">
        <v>976525.84</v>
      </c>
      <c r="G88" s="26">
        <v>117887.93</v>
      </c>
      <c r="H88" s="26">
        <v>8165.9</v>
      </c>
      <c r="I88" s="26">
        <v>221681.28</v>
      </c>
      <c r="J88" s="26">
        <v>290548.14</v>
      </c>
      <c r="K88" s="26">
        <v>368473.56</v>
      </c>
      <c r="L88" s="26">
        <v>36817.32</v>
      </c>
      <c r="M88" s="27">
        <v>-471817.66</v>
      </c>
      <c r="N88" s="26">
        <v>4506502.4400000004</v>
      </c>
      <c r="O88" s="26">
        <v>854697.27</v>
      </c>
      <c r="P88" s="32"/>
      <c r="Q88" s="26">
        <f t="shared" si="2"/>
        <v>14793649.289999999</v>
      </c>
      <c r="R88" s="28"/>
      <c r="S88" s="29">
        <f>+[1]Estimación!K91</f>
        <v>62071304.076889142</v>
      </c>
      <c r="T88" s="30">
        <f t="shared" si="3"/>
        <v>47277654.786889143</v>
      </c>
      <c r="U88" s="28"/>
      <c r="V88" s="30"/>
      <c r="W88" s="30"/>
    </row>
    <row r="89" spans="1:23" s="31" customFormat="1" ht="16.5">
      <c r="A89" s="24" t="s">
        <v>102</v>
      </c>
      <c r="B89" s="25"/>
      <c r="C89" s="26">
        <v>1059375.6000000001</v>
      </c>
      <c r="D89" s="26">
        <v>7199</v>
      </c>
      <c r="E89" s="26">
        <v>12792176.34</v>
      </c>
      <c r="F89" s="26">
        <v>1593004.37</v>
      </c>
      <c r="G89" s="26">
        <v>196070.22</v>
      </c>
      <c r="H89" s="26">
        <v>16145.15</v>
      </c>
      <c r="I89" s="26">
        <v>379007.69</v>
      </c>
      <c r="J89" s="26">
        <v>997162.82</v>
      </c>
      <c r="K89" s="26">
        <v>638561.25</v>
      </c>
      <c r="L89" s="26">
        <v>72793.05</v>
      </c>
      <c r="M89" s="27">
        <v>-860123.4</v>
      </c>
      <c r="N89" s="26">
        <v>8931894.9299999997</v>
      </c>
      <c r="O89" s="26">
        <v>2076334.41</v>
      </c>
      <c r="P89" s="32"/>
      <c r="Q89" s="26">
        <f t="shared" si="2"/>
        <v>27899601.43</v>
      </c>
      <c r="R89" s="28"/>
      <c r="S89" s="29">
        <f>+[1]Estimación!K92</f>
        <v>111962611.62227693</v>
      </c>
      <c r="T89" s="30">
        <f t="shared" si="3"/>
        <v>84063010.192276925</v>
      </c>
      <c r="U89" s="28"/>
      <c r="V89" s="30"/>
      <c r="W89" s="30"/>
    </row>
    <row r="90" spans="1:23" s="31" customFormat="1" ht="16.5">
      <c r="A90" s="24" t="s">
        <v>103</v>
      </c>
      <c r="B90" s="25"/>
      <c r="C90" s="26">
        <v>25094.400000000001</v>
      </c>
      <c r="D90" s="26">
        <v>17694</v>
      </c>
      <c r="E90" s="26">
        <v>7480362.9800000004</v>
      </c>
      <c r="F90" s="26">
        <v>1412714.46</v>
      </c>
      <c r="G90" s="26">
        <v>117521.25</v>
      </c>
      <c r="H90" s="26">
        <v>9058.09</v>
      </c>
      <c r="I90" s="26">
        <v>209931.96</v>
      </c>
      <c r="J90" s="26">
        <v>165325.85999999999</v>
      </c>
      <c r="K90" s="26">
        <v>333200.31</v>
      </c>
      <c r="L90" s="26">
        <v>40839.9</v>
      </c>
      <c r="M90" s="27">
        <v>-498551.03999999998</v>
      </c>
      <c r="N90" s="26">
        <v>1864502.49</v>
      </c>
      <c r="O90" s="26">
        <v>5406404.5499999998</v>
      </c>
      <c r="P90" s="32"/>
      <c r="Q90" s="26">
        <f t="shared" si="2"/>
        <v>16584099.210000001</v>
      </c>
      <c r="R90" s="28"/>
      <c r="S90" s="29">
        <f>+[1]Estimación!K93</f>
        <v>55072409.061206006</v>
      </c>
      <c r="T90" s="30">
        <f t="shared" si="3"/>
        <v>38488309.851206005</v>
      </c>
      <c r="U90" s="28"/>
      <c r="V90" s="30"/>
      <c r="W90" s="30"/>
    </row>
    <row r="91" spans="1:23" s="31" customFormat="1" ht="16.5">
      <c r="A91" s="24" t="s">
        <v>104</v>
      </c>
      <c r="B91" s="25"/>
      <c r="C91" s="26">
        <v>593577.6</v>
      </c>
      <c r="D91" s="26">
        <v>17947</v>
      </c>
      <c r="E91" s="26">
        <v>11211200.689999999</v>
      </c>
      <c r="F91" s="26">
        <v>1649045.47</v>
      </c>
      <c r="G91" s="26">
        <v>182098.05</v>
      </c>
      <c r="H91" s="26">
        <v>12076.92</v>
      </c>
      <c r="I91" s="26">
        <v>327268.82</v>
      </c>
      <c r="J91" s="26">
        <v>626742.18000000005</v>
      </c>
      <c r="K91" s="26">
        <v>444290.56</v>
      </c>
      <c r="L91" s="26">
        <v>54450.78</v>
      </c>
      <c r="M91" s="27">
        <v>-658260.64</v>
      </c>
      <c r="N91" s="26">
        <v>4914991.29</v>
      </c>
      <c r="O91" s="26">
        <v>2142372.69</v>
      </c>
      <c r="P91" s="32"/>
      <c r="Q91" s="26">
        <f t="shared" si="2"/>
        <v>21517801.41</v>
      </c>
      <c r="R91" s="28"/>
      <c r="S91" s="29">
        <f>+[1]Estimación!K94</f>
        <v>90909011.871460408</v>
      </c>
      <c r="T91" s="30">
        <f t="shared" si="3"/>
        <v>69391210.461460412</v>
      </c>
      <c r="U91" s="28"/>
      <c r="V91" s="30"/>
      <c r="W91" s="30"/>
    </row>
    <row r="92" spans="1:23" s="31" customFormat="1" ht="16.5">
      <c r="A92" s="24" t="s">
        <v>105</v>
      </c>
      <c r="B92" s="25"/>
      <c r="C92" s="26">
        <v>68220.399999999994</v>
      </c>
      <c r="D92" s="26">
        <v>35367</v>
      </c>
      <c r="E92" s="26">
        <v>5460431.4900000002</v>
      </c>
      <c r="F92" s="26">
        <v>1172626.8400000001</v>
      </c>
      <c r="G92" s="26">
        <v>87599.7</v>
      </c>
      <c r="H92" s="26">
        <v>6753.01</v>
      </c>
      <c r="I92" s="26">
        <v>165014.17000000001</v>
      </c>
      <c r="J92" s="26">
        <v>497528.87</v>
      </c>
      <c r="K92" s="26">
        <v>365154.33</v>
      </c>
      <c r="L92" s="26">
        <v>30447.09</v>
      </c>
      <c r="M92" s="27">
        <v>-383737.13</v>
      </c>
      <c r="N92" s="26">
        <v>2341432.65</v>
      </c>
      <c r="O92" s="26">
        <v>1401207.81</v>
      </c>
      <c r="P92" s="32"/>
      <c r="Q92" s="26">
        <f t="shared" si="2"/>
        <v>11248046.23</v>
      </c>
      <c r="R92" s="28"/>
      <c r="S92" s="29">
        <f>+[1]Estimación!K95</f>
        <v>48106243.038798288</v>
      </c>
      <c r="T92" s="30">
        <f t="shared" si="3"/>
        <v>36858196.808798283</v>
      </c>
      <c r="U92" s="28"/>
      <c r="V92" s="30"/>
      <c r="W92" s="30"/>
    </row>
    <row r="93" spans="1:23" s="31" customFormat="1" ht="16.5">
      <c r="A93" s="24" t="s">
        <v>106</v>
      </c>
      <c r="B93" s="25"/>
      <c r="C93" s="26">
        <v>20933.599999999999</v>
      </c>
      <c r="D93" s="26">
        <v>803</v>
      </c>
      <c r="E93" s="26">
        <v>7316521.5999999996</v>
      </c>
      <c r="F93" s="26">
        <v>1375847.78</v>
      </c>
      <c r="G93" s="26">
        <v>112856.44</v>
      </c>
      <c r="H93" s="26">
        <v>8684.24</v>
      </c>
      <c r="I93" s="26">
        <v>214428.54</v>
      </c>
      <c r="J93" s="26">
        <v>210586.99</v>
      </c>
      <c r="K93" s="26">
        <v>338501.54</v>
      </c>
      <c r="L93" s="26">
        <v>39154.32</v>
      </c>
      <c r="M93" s="27">
        <v>-481228.21</v>
      </c>
      <c r="N93" s="26">
        <v>2179821.39</v>
      </c>
      <c r="O93" s="26">
        <v>4462700.0999999996</v>
      </c>
      <c r="P93" s="32"/>
      <c r="Q93" s="26">
        <f t="shared" si="2"/>
        <v>15799611.329999996</v>
      </c>
      <c r="R93" s="28"/>
      <c r="S93" s="29">
        <f>+[1]Estimación!K96</f>
        <v>55093799.870669752</v>
      </c>
      <c r="T93" s="30">
        <f t="shared" si="3"/>
        <v>39294188.540669754</v>
      </c>
      <c r="U93" s="28"/>
      <c r="V93" s="30"/>
      <c r="W93" s="30"/>
    </row>
    <row r="94" spans="1:23" s="31" customFormat="1" ht="16.5">
      <c r="A94" s="24" t="s">
        <v>107</v>
      </c>
      <c r="B94" s="25"/>
      <c r="C94" s="26">
        <v>1570.8</v>
      </c>
      <c r="D94" s="26">
        <v>0</v>
      </c>
      <c r="E94" s="26">
        <v>1990811.75</v>
      </c>
      <c r="F94" s="26">
        <v>575652.74</v>
      </c>
      <c r="G94" s="26">
        <v>31384.51</v>
      </c>
      <c r="H94" s="26">
        <v>2085.17</v>
      </c>
      <c r="I94" s="26">
        <v>64550.57</v>
      </c>
      <c r="J94" s="26">
        <v>115686.98</v>
      </c>
      <c r="K94" s="26">
        <v>229117.89</v>
      </c>
      <c r="L94" s="26">
        <v>9401.4</v>
      </c>
      <c r="M94" s="27">
        <v>-120978.49</v>
      </c>
      <c r="N94" s="26">
        <v>454284.39</v>
      </c>
      <c r="O94" s="26">
        <v>388183.65</v>
      </c>
      <c r="P94" s="32"/>
      <c r="Q94" s="26">
        <f t="shared" si="2"/>
        <v>3741751.3599999994</v>
      </c>
      <c r="R94" s="28"/>
      <c r="S94" s="29">
        <f>+[1]Estimación!K97</f>
        <v>15716338.523618313</v>
      </c>
      <c r="T94" s="30">
        <f t="shared" si="3"/>
        <v>11974587.163618313</v>
      </c>
      <c r="U94" s="28"/>
      <c r="V94" s="30"/>
      <c r="W94" s="30"/>
    </row>
    <row r="95" spans="1:23" s="31" customFormat="1" ht="16.5">
      <c r="A95" s="24" t="s">
        <v>108</v>
      </c>
      <c r="B95" s="25"/>
      <c r="C95" s="26">
        <v>102310</v>
      </c>
      <c r="D95" s="26">
        <v>2288</v>
      </c>
      <c r="E95" s="26">
        <v>5184645.5999999996</v>
      </c>
      <c r="F95" s="26">
        <v>1160422.24</v>
      </c>
      <c r="G95" s="26">
        <v>86202.47</v>
      </c>
      <c r="H95" s="26">
        <v>5989.06</v>
      </c>
      <c r="I95" s="26">
        <v>156696.6</v>
      </c>
      <c r="J95" s="26">
        <v>433346.29</v>
      </c>
      <c r="K95" s="26">
        <v>284084.69</v>
      </c>
      <c r="L95" s="26">
        <v>27002.7</v>
      </c>
      <c r="M95" s="27">
        <v>-317837.48</v>
      </c>
      <c r="N95" s="26">
        <v>2144373.81</v>
      </c>
      <c r="O95" s="26">
        <v>2945874.66</v>
      </c>
      <c r="P95" s="32"/>
      <c r="Q95" s="26">
        <f t="shared" si="2"/>
        <v>12215398.640000001</v>
      </c>
      <c r="R95" s="28"/>
      <c r="S95" s="29">
        <f>+[1]Estimación!K98</f>
        <v>40637405.816705443</v>
      </c>
      <c r="T95" s="30">
        <f t="shared" si="3"/>
        <v>28422007.176705442</v>
      </c>
      <c r="U95" s="28"/>
      <c r="V95" s="30"/>
      <c r="W95" s="30"/>
    </row>
    <row r="96" spans="1:23" s="31" customFormat="1" ht="16.5">
      <c r="A96" s="24" t="s">
        <v>109</v>
      </c>
      <c r="B96" s="25"/>
      <c r="C96" s="26">
        <v>12858.8</v>
      </c>
      <c r="D96" s="26">
        <v>951</v>
      </c>
      <c r="E96" s="26">
        <v>3028283.93</v>
      </c>
      <c r="F96" s="26">
        <v>820540.01</v>
      </c>
      <c r="G96" s="26">
        <v>48113.23</v>
      </c>
      <c r="H96" s="26">
        <v>3268.82</v>
      </c>
      <c r="I96" s="26">
        <v>94667.520000000004</v>
      </c>
      <c r="J96" s="26">
        <v>137981.59</v>
      </c>
      <c r="K96" s="26">
        <v>235097.04</v>
      </c>
      <c r="L96" s="26">
        <v>14738.07</v>
      </c>
      <c r="M96" s="27">
        <v>-172777.86</v>
      </c>
      <c r="N96" s="26">
        <v>912325.65</v>
      </c>
      <c r="O96" s="26">
        <v>735900.06</v>
      </c>
      <c r="P96" s="32"/>
      <c r="Q96" s="26">
        <f t="shared" si="2"/>
        <v>5871947.8599999994</v>
      </c>
      <c r="R96" s="28"/>
      <c r="S96" s="29">
        <f>+[1]Estimación!K99</f>
        <v>23682936.427611589</v>
      </c>
      <c r="T96" s="30">
        <f t="shared" si="3"/>
        <v>17810988.56761159</v>
      </c>
      <c r="U96" s="28"/>
      <c r="V96" s="30"/>
      <c r="W96" s="30"/>
    </row>
    <row r="97" spans="1:23" s="31" customFormat="1" ht="16.5">
      <c r="A97" s="24" t="s">
        <v>110</v>
      </c>
      <c r="B97" s="25"/>
      <c r="C97" s="26">
        <v>102203.6</v>
      </c>
      <c r="D97" s="26">
        <v>2866</v>
      </c>
      <c r="E97" s="26">
        <v>10502323.59</v>
      </c>
      <c r="F97" s="26">
        <v>1709594.58</v>
      </c>
      <c r="G97" s="26">
        <v>166267.71</v>
      </c>
      <c r="H97" s="26">
        <v>12427.11</v>
      </c>
      <c r="I97" s="26">
        <v>300109.40999999997</v>
      </c>
      <c r="J97" s="26">
        <v>521325.91</v>
      </c>
      <c r="K97" s="26">
        <v>505937.19</v>
      </c>
      <c r="L97" s="26">
        <v>56029.62</v>
      </c>
      <c r="M97" s="27">
        <v>-673496.03</v>
      </c>
      <c r="N97" s="26">
        <v>5189165.49</v>
      </c>
      <c r="O97" s="26">
        <v>7005977.3700000001</v>
      </c>
      <c r="P97" s="32"/>
      <c r="Q97" s="26">
        <f t="shared" si="2"/>
        <v>25400731.550000001</v>
      </c>
      <c r="R97" s="28"/>
      <c r="S97" s="29">
        <f>+[1]Estimación!K100</f>
        <v>88645277.129036337</v>
      </c>
      <c r="T97" s="30">
        <f t="shared" si="3"/>
        <v>63244545.57903634</v>
      </c>
      <c r="U97" s="28"/>
      <c r="V97" s="30"/>
      <c r="W97" s="30"/>
    </row>
    <row r="98" spans="1:23" s="31" customFormat="1" ht="16.5">
      <c r="A98" s="24" t="s">
        <v>111</v>
      </c>
      <c r="B98" s="25"/>
      <c r="C98" s="26">
        <v>35212</v>
      </c>
      <c r="D98" s="26">
        <v>0</v>
      </c>
      <c r="E98" s="26">
        <v>3892678.8</v>
      </c>
      <c r="F98" s="26">
        <v>1102440.58</v>
      </c>
      <c r="G98" s="26">
        <v>62074.92</v>
      </c>
      <c r="H98" s="26">
        <v>4250.01</v>
      </c>
      <c r="I98" s="26">
        <v>117618.84</v>
      </c>
      <c r="J98" s="26">
        <v>29435.4</v>
      </c>
      <c r="K98" s="26">
        <v>318683.25</v>
      </c>
      <c r="L98" s="26">
        <v>19161.93</v>
      </c>
      <c r="M98" s="27">
        <v>-226783.35</v>
      </c>
      <c r="N98" s="26">
        <v>1402190.79</v>
      </c>
      <c r="O98" s="26">
        <v>3367572.21</v>
      </c>
      <c r="P98" s="32"/>
      <c r="Q98" s="26">
        <f t="shared" si="2"/>
        <v>10124535.379999999</v>
      </c>
      <c r="R98" s="28"/>
      <c r="S98" s="29">
        <f>+[1]Estimación!K101</f>
        <v>31054374.742485784</v>
      </c>
      <c r="T98" s="30">
        <f t="shared" si="3"/>
        <v>20929839.362485785</v>
      </c>
      <c r="U98" s="28"/>
      <c r="V98" s="30"/>
      <c r="W98" s="30"/>
    </row>
    <row r="99" spans="1:23" s="31" customFormat="1" ht="16.5">
      <c r="A99" s="24" t="s">
        <v>112</v>
      </c>
      <c r="B99" s="25"/>
      <c r="C99" s="26">
        <v>2852877.2</v>
      </c>
      <c r="D99" s="26">
        <v>72925</v>
      </c>
      <c r="E99" s="26">
        <v>29092040.82</v>
      </c>
      <c r="F99" s="26">
        <v>3306074.47</v>
      </c>
      <c r="G99" s="26">
        <v>438883.6</v>
      </c>
      <c r="H99" s="26">
        <v>34533.040000000001</v>
      </c>
      <c r="I99" s="26">
        <v>888243.39</v>
      </c>
      <c r="J99" s="26">
        <v>2219443.31</v>
      </c>
      <c r="K99" s="26">
        <v>1145152.1000000001</v>
      </c>
      <c r="L99" s="26">
        <v>155697.72</v>
      </c>
      <c r="M99" s="27">
        <v>-1806742.49</v>
      </c>
      <c r="N99" s="26">
        <v>17612898.66</v>
      </c>
      <c r="O99" s="26">
        <v>4408330.9800000004</v>
      </c>
      <c r="P99" s="32"/>
      <c r="Q99" s="26">
        <f t="shared" si="2"/>
        <v>60420357.800000012</v>
      </c>
      <c r="R99" s="28"/>
      <c r="S99" s="29">
        <f>+[1]Estimación!K102</f>
        <v>248385709.23739377</v>
      </c>
      <c r="T99" s="30">
        <f t="shared" si="3"/>
        <v>187965351.43739375</v>
      </c>
      <c r="U99" s="28"/>
      <c r="V99" s="30"/>
      <c r="W99" s="30"/>
    </row>
    <row r="100" spans="1:23" s="31" customFormat="1" ht="16.5">
      <c r="A100" s="24" t="s">
        <v>113</v>
      </c>
      <c r="B100" s="25"/>
      <c r="C100" s="26">
        <v>541510.80000000005</v>
      </c>
      <c r="D100" s="26">
        <v>24893</v>
      </c>
      <c r="E100" s="26">
        <v>10610343.550000001</v>
      </c>
      <c r="F100" s="26">
        <v>1506315.88</v>
      </c>
      <c r="G100" s="26">
        <v>160784.35999999999</v>
      </c>
      <c r="H100" s="26">
        <v>13585.29</v>
      </c>
      <c r="I100" s="26">
        <v>300974.62</v>
      </c>
      <c r="J100" s="26">
        <v>989645.19</v>
      </c>
      <c r="K100" s="26">
        <v>460715.9</v>
      </c>
      <c r="L100" s="26">
        <v>61251.51</v>
      </c>
      <c r="M100" s="27">
        <v>-753463.08</v>
      </c>
      <c r="N100" s="26">
        <v>5265767.25</v>
      </c>
      <c r="O100" s="26">
        <v>5305112.88</v>
      </c>
      <c r="P100" s="32"/>
      <c r="Q100" s="26">
        <f t="shared" si="2"/>
        <v>24487437.149999995</v>
      </c>
      <c r="R100" s="28"/>
      <c r="S100" s="29">
        <f>+[1]Estimación!K103</f>
        <v>90926231.227017894</v>
      </c>
      <c r="T100" s="30">
        <f t="shared" si="3"/>
        <v>66438794.077017903</v>
      </c>
      <c r="U100" s="28"/>
      <c r="V100" s="30"/>
      <c r="W100" s="30"/>
    </row>
    <row r="101" spans="1:23" s="31" customFormat="1" ht="16.5">
      <c r="A101" s="24" t="s">
        <v>114</v>
      </c>
      <c r="B101" s="25"/>
      <c r="C101" s="26">
        <v>13184.8</v>
      </c>
      <c r="D101" s="26">
        <v>8753</v>
      </c>
      <c r="E101" s="26">
        <v>3078884</v>
      </c>
      <c r="F101" s="26">
        <v>759118.33</v>
      </c>
      <c r="G101" s="26">
        <v>46493.11</v>
      </c>
      <c r="H101" s="26">
        <v>3325.41</v>
      </c>
      <c r="I101" s="26">
        <v>97538.66</v>
      </c>
      <c r="J101" s="26">
        <v>99260.44</v>
      </c>
      <c r="K101" s="26">
        <v>238646.33</v>
      </c>
      <c r="L101" s="26">
        <v>14993.22</v>
      </c>
      <c r="M101" s="27">
        <v>-170039.82</v>
      </c>
      <c r="N101" s="26">
        <v>1175885.55</v>
      </c>
      <c r="O101" s="26">
        <v>522869.01</v>
      </c>
      <c r="P101" s="32"/>
      <c r="Q101" s="26">
        <f t="shared" si="2"/>
        <v>5888912.04</v>
      </c>
      <c r="R101" s="28"/>
      <c r="S101" s="29">
        <f>+[1]Estimación!K104</f>
        <v>24367155.169588715</v>
      </c>
      <c r="T101" s="30">
        <f t="shared" si="3"/>
        <v>18478243.129588716</v>
      </c>
      <c r="U101" s="28"/>
      <c r="V101" s="30"/>
      <c r="W101" s="30"/>
    </row>
    <row r="102" spans="1:23" s="31" customFormat="1" ht="16.5">
      <c r="A102" s="24" t="s">
        <v>115</v>
      </c>
      <c r="B102" s="25"/>
      <c r="C102" s="26">
        <v>23754.400000000001</v>
      </c>
      <c r="D102" s="26">
        <v>276</v>
      </c>
      <c r="E102" s="26">
        <v>5364069.8600000003</v>
      </c>
      <c r="F102" s="26">
        <v>1062161.1100000001</v>
      </c>
      <c r="G102" s="26">
        <v>83286.679999999993</v>
      </c>
      <c r="H102" s="26">
        <v>5834.75</v>
      </c>
      <c r="I102" s="26">
        <v>167692.44</v>
      </c>
      <c r="J102" s="26">
        <v>176322.33</v>
      </c>
      <c r="K102" s="26">
        <v>335360.48</v>
      </c>
      <c r="L102" s="26">
        <v>26306.97</v>
      </c>
      <c r="M102" s="27">
        <v>-314768.84000000003</v>
      </c>
      <c r="N102" s="26">
        <v>2698676.1</v>
      </c>
      <c r="O102" s="26">
        <v>2847314.64</v>
      </c>
      <c r="P102" s="32"/>
      <c r="Q102" s="26">
        <f t="shared" si="2"/>
        <v>12476286.920000002</v>
      </c>
      <c r="R102" s="28"/>
      <c r="S102" s="29">
        <f>+[1]Estimación!K105</f>
        <v>44887677.526373327</v>
      </c>
      <c r="T102" s="30">
        <f t="shared" si="3"/>
        <v>32411390.606373325</v>
      </c>
      <c r="U102" s="28"/>
      <c r="V102" s="30"/>
      <c r="W102" s="30"/>
    </row>
    <row r="103" spans="1:23" s="31" customFormat="1" ht="16.5">
      <c r="A103" s="24" t="s">
        <v>116</v>
      </c>
      <c r="B103" s="25"/>
      <c r="C103" s="26">
        <v>16229944.800000001</v>
      </c>
      <c r="D103" s="26">
        <v>86145</v>
      </c>
      <c r="E103" s="26">
        <v>56323751.520000003</v>
      </c>
      <c r="F103" s="26">
        <v>4293687.97</v>
      </c>
      <c r="G103" s="26">
        <v>613586.84</v>
      </c>
      <c r="H103" s="26">
        <v>170038.28</v>
      </c>
      <c r="I103" s="26">
        <v>1893241.82</v>
      </c>
      <c r="J103" s="26">
        <v>5363490.0199999996</v>
      </c>
      <c r="K103" s="26">
        <v>3265924.5</v>
      </c>
      <c r="L103" s="26">
        <v>766644.45</v>
      </c>
      <c r="M103" s="27">
        <v>-6779889.1100000003</v>
      </c>
      <c r="N103" s="26">
        <v>53907088.020000003</v>
      </c>
      <c r="O103" s="26">
        <v>11363996.25</v>
      </c>
      <c r="P103" s="32"/>
      <c r="Q103" s="26">
        <f t="shared" si="2"/>
        <v>147497650.36000001</v>
      </c>
      <c r="R103" s="28"/>
      <c r="S103" s="29">
        <f>+[1]Estimación!K106</f>
        <v>559649590.34428692</v>
      </c>
      <c r="T103" s="30">
        <f t="shared" si="3"/>
        <v>412151939.9842869</v>
      </c>
      <c r="U103" s="28"/>
      <c r="V103" s="30"/>
      <c r="W103" s="30"/>
    </row>
    <row r="104" spans="1:23" s="31" customFormat="1" ht="16.5">
      <c r="A104" s="24" t="s">
        <v>117</v>
      </c>
      <c r="B104" s="25"/>
      <c r="C104" s="26">
        <v>74902.8</v>
      </c>
      <c r="D104" s="26">
        <v>93</v>
      </c>
      <c r="E104" s="26">
        <v>3942990.39</v>
      </c>
      <c r="F104" s="26">
        <v>1391622.98</v>
      </c>
      <c r="G104" s="26">
        <v>60347.39</v>
      </c>
      <c r="H104" s="26">
        <v>4601.76</v>
      </c>
      <c r="I104" s="26">
        <v>115818.8</v>
      </c>
      <c r="J104" s="26">
        <v>56434.27</v>
      </c>
      <c r="K104" s="26">
        <v>387586.37</v>
      </c>
      <c r="L104" s="26">
        <v>20747.79</v>
      </c>
      <c r="M104" s="27">
        <v>-214188.42</v>
      </c>
      <c r="N104" s="26">
        <v>1240969.47</v>
      </c>
      <c r="O104" s="26">
        <v>2417781.81</v>
      </c>
      <c r="P104" s="32"/>
      <c r="Q104" s="26">
        <f t="shared" si="2"/>
        <v>9499708.4099999983</v>
      </c>
      <c r="R104" s="28"/>
      <c r="S104" s="29">
        <f>+[1]Estimación!K108</f>
        <v>33070588.178271141</v>
      </c>
      <c r="T104" s="30">
        <f t="shared" si="3"/>
        <v>23570879.768271141</v>
      </c>
      <c r="U104" s="28"/>
      <c r="V104" s="30"/>
      <c r="W104" s="30"/>
    </row>
    <row r="105" spans="1:23" s="31" customFormat="1" ht="16.5">
      <c r="A105" s="24" t="s">
        <v>118</v>
      </c>
      <c r="B105" s="25"/>
      <c r="C105" s="26">
        <v>94013.2</v>
      </c>
      <c r="D105" s="26">
        <v>53635</v>
      </c>
      <c r="E105" s="26">
        <v>11190829.84</v>
      </c>
      <c r="F105" s="26">
        <v>2024708.21</v>
      </c>
      <c r="G105" s="26">
        <v>167611.74</v>
      </c>
      <c r="H105" s="26">
        <v>13897.2</v>
      </c>
      <c r="I105" s="26">
        <v>309437.56</v>
      </c>
      <c r="J105" s="26">
        <v>621193.36</v>
      </c>
      <c r="K105" s="26">
        <v>523668.99</v>
      </c>
      <c r="L105" s="26">
        <v>62657.79</v>
      </c>
      <c r="M105" s="27">
        <v>-752481.75</v>
      </c>
      <c r="N105" s="26">
        <v>4535102.0999999996</v>
      </c>
      <c r="O105" s="26">
        <v>9844820.6099999994</v>
      </c>
      <c r="P105" s="32"/>
      <c r="Q105" s="26">
        <f t="shared" si="2"/>
        <v>28689093.849999998</v>
      </c>
      <c r="R105" s="28"/>
      <c r="S105" s="29">
        <f>+[1]Estimación!K109</f>
        <v>98680912.705691785</v>
      </c>
      <c r="T105" s="30">
        <f t="shared" si="3"/>
        <v>69991818.855691791</v>
      </c>
      <c r="U105" s="28"/>
      <c r="V105" s="30"/>
      <c r="W105" s="30"/>
    </row>
    <row r="106" spans="1:23" s="31" customFormat="1" ht="16.5">
      <c r="A106" s="24" t="s">
        <v>119</v>
      </c>
      <c r="B106" s="25"/>
      <c r="C106" s="26">
        <v>2571559.6</v>
      </c>
      <c r="D106" s="26">
        <v>89021</v>
      </c>
      <c r="E106" s="26">
        <v>63389182.340000004</v>
      </c>
      <c r="F106" s="26">
        <v>7049270.2000000002</v>
      </c>
      <c r="G106" s="26">
        <v>901589.66</v>
      </c>
      <c r="H106" s="26">
        <v>91970.48</v>
      </c>
      <c r="I106" s="26">
        <v>1851293.44</v>
      </c>
      <c r="J106" s="26">
        <v>10954291.15</v>
      </c>
      <c r="K106" s="26">
        <v>3768499.55</v>
      </c>
      <c r="L106" s="26">
        <v>414663.42</v>
      </c>
      <c r="M106" s="27">
        <v>-4734503.76</v>
      </c>
      <c r="N106" s="26">
        <v>61937395.259999998</v>
      </c>
      <c r="O106" s="26">
        <v>13217808.390000001</v>
      </c>
      <c r="P106" s="32"/>
      <c r="Q106" s="26">
        <f t="shared" si="2"/>
        <v>161502040.73000002</v>
      </c>
      <c r="R106" s="28"/>
      <c r="S106" s="29">
        <f>+[1]Estimación!K110</f>
        <v>645701340.16471446</v>
      </c>
      <c r="T106" s="30">
        <f t="shared" si="3"/>
        <v>484199299.43471444</v>
      </c>
      <c r="U106" s="28"/>
      <c r="V106" s="30"/>
      <c r="W106" s="30"/>
    </row>
    <row r="107" spans="1:23" s="31" customFormat="1" ht="16.5">
      <c r="A107" s="24" t="s">
        <v>120</v>
      </c>
      <c r="B107" s="25"/>
      <c r="C107" s="26">
        <v>64990</v>
      </c>
      <c r="D107" s="26">
        <v>1841</v>
      </c>
      <c r="E107" s="26">
        <v>3007014.2</v>
      </c>
      <c r="F107" s="26">
        <v>834557.64</v>
      </c>
      <c r="G107" s="26">
        <v>46725.84</v>
      </c>
      <c r="H107" s="26">
        <v>3206.11</v>
      </c>
      <c r="I107" s="26">
        <v>94124.21</v>
      </c>
      <c r="J107" s="26">
        <v>139908.45000000001</v>
      </c>
      <c r="K107" s="26">
        <v>234022.21</v>
      </c>
      <c r="L107" s="26">
        <v>14455.35</v>
      </c>
      <c r="M107" s="27">
        <v>-166505.95000000001</v>
      </c>
      <c r="N107" s="26">
        <v>767273.07</v>
      </c>
      <c r="O107" s="26">
        <v>504755.04</v>
      </c>
      <c r="P107" s="32"/>
      <c r="Q107" s="26">
        <f t="shared" si="2"/>
        <v>5546367.1699999999</v>
      </c>
      <c r="R107" s="28"/>
      <c r="S107" s="29">
        <f>+[1]Estimación!K111</f>
        <v>22326030.101498239</v>
      </c>
      <c r="T107" s="30">
        <f t="shared" si="3"/>
        <v>16779662.931498237</v>
      </c>
      <c r="U107" s="28"/>
      <c r="V107" s="30"/>
      <c r="W107" s="30"/>
    </row>
    <row r="108" spans="1:23" s="31" customFormat="1" ht="16.5">
      <c r="A108" s="24" t="s">
        <v>121</v>
      </c>
      <c r="B108" s="25"/>
      <c r="C108" s="26">
        <v>21567.599999999999</v>
      </c>
      <c r="D108" s="26">
        <v>0</v>
      </c>
      <c r="E108" s="26">
        <v>3621973.5</v>
      </c>
      <c r="F108" s="26">
        <v>836346.3</v>
      </c>
      <c r="G108" s="26">
        <v>63873.27</v>
      </c>
      <c r="H108" s="26">
        <v>2974.78</v>
      </c>
      <c r="I108" s="26">
        <v>111700.41</v>
      </c>
      <c r="J108" s="26">
        <v>89308.49</v>
      </c>
      <c r="K108" s="26">
        <v>232915.8</v>
      </c>
      <c r="L108" s="26">
        <v>13412.34</v>
      </c>
      <c r="M108" s="27">
        <v>-187177.92</v>
      </c>
      <c r="N108" s="26">
        <v>938842.38</v>
      </c>
      <c r="O108" s="26">
        <v>616716.84</v>
      </c>
      <c r="P108" s="32"/>
      <c r="Q108" s="26">
        <f t="shared" si="2"/>
        <v>6362453.79</v>
      </c>
      <c r="R108" s="28"/>
      <c r="S108" s="29">
        <f>+[1]Estimación!K112</f>
        <v>25355738.121737596</v>
      </c>
      <c r="T108" s="30">
        <f t="shared" si="3"/>
        <v>18993284.331737597</v>
      </c>
      <c r="U108" s="28"/>
      <c r="V108" s="30"/>
      <c r="W108" s="30"/>
    </row>
    <row r="109" spans="1:23" s="31" customFormat="1" ht="16.5">
      <c r="A109" s="24" t="s">
        <v>122</v>
      </c>
      <c r="B109" s="25"/>
      <c r="C109" s="26">
        <v>3014.4</v>
      </c>
      <c r="D109" s="26">
        <v>578</v>
      </c>
      <c r="E109" s="26">
        <v>3587707.92</v>
      </c>
      <c r="F109" s="26">
        <v>1102953.6200000001</v>
      </c>
      <c r="G109" s="26">
        <v>59188.02</v>
      </c>
      <c r="H109" s="26">
        <v>3641.74</v>
      </c>
      <c r="I109" s="26">
        <v>109438.42</v>
      </c>
      <c r="J109" s="26">
        <v>22881.95</v>
      </c>
      <c r="K109" s="26">
        <v>270613.31</v>
      </c>
      <c r="L109" s="26">
        <v>16419.48</v>
      </c>
      <c r="M109" s="27">
        <v>-164686.45000000001</v>
      </c>
      <c r="N109" s="26">
        <v>573837.93000000005</v>
      </c>
      <c r="O109" s="26">
        <v>785624.07</v>
      </c>
      <c r="P109" s="32"/>
      <c r="Q109" s="26">
        <f t="shared" si="2"/>
        <v>6371212.4099999992</v>
      </c>
      <c r="R109" s="28"/>
      <c r="S109" s="29">
        <f>+[1]Estimación!K113</f>
        <v>24759704.104048923</v>
      </c>
      <c r="T109" s="30">
        <f t="shared" si="3"/>
        <v>18388491.694048923</v>
      </c>
      <c r="U109" s="28"/>
      <c r="V109" s="30"/>
      <c r="W109" s="30"/>
    </row>
    <row r="110" spans="1:23" s="31" customFormat="1" ht="16.5">
      <c r="A110" s="24" t="s">
        <v>123</v>
      </c>
      <c r="B110" s="25"/>
      <c r="C110" s="26">
        <v>144193.20000000001</v>
      </c>
      <c r="D110" s="26">
        <v>781</v>
      </c>
      <c r="E110" s="26">
        <v>5668130.2800000003</v>
      </c>
      <c r="F110" s="26">
        <v>1100996.71</v>
      </c>
      <c r="G110" s="26">
        <v>88701.09</v>
      </c>
      <c r="H110" s="26">
        <v>6686.59</v>
      </c>
      <c r="I110" s="26">
        <v>167888.7</v>
      </c>
      <c r="J110" s="26">
        <v>268537.44</v>
      </c>
      <c r="K110" s="26">
        <v>337881.91</v>
      </c>
      <c r="L110" s="26">
        <v>30147.63</v>
      </c>
      <c r="M110" s="27">
        <v>-354503.33</v>
      </c>
      <c r="N110" s="26">
        <v>2829880.65</v>
      </c>
      <c r="O110" s="26">
        <v>1338035.76</v>
      </c>
      <c r="P110" s="32"/>
      <c r="Q110" s="26">
        <f t="shared" si="2"/>
        <v>11627357.630000001</v>
      </c>
      <c r="R110" s="28"/>
      <c r="S110" s="29">
        <f>+[1]Estimación!K114</f>
        <v>47070864.021380439</v>
      </c>
      <c r="T110" s="30">
        <f t="shared" si="3"/>
        <v>35443506.391380437</v>
      </c>
      <c r="U110" s="28"/>
      <c r="V110" s="30"/>
      <c r="W110" s="30"/>
    </row>
    <row r="111" spans="1:23" s="31" customFormat="1" ht="16.5">
      <c r="A111" s="24" t="s">
        <v>124</v>
      </c>
      <c r="B111" s="25"/>
      <c r="C111" s="26">
        <v>360234.4</v>
      </c>
      <c r="D111" s="26">
        <v>0</v>
      </c>
      <c r="E111" s="26">
        <v>2465257.7999999998</v>
      </c>
      <c r="F111" s="26">
        <v>1090572.47</v>
      </c>
      <c r="G111" s="26">
        <v>38889.81</v>
      </c>
      <c r="H111" s="26">
        <v>2862.52</v>
      </c>
      <c r="I111" s="26">
        <v>72083.45</v>
      </c>
      <c r="J111" s="26">
        <v>29169.1</v>
      </c>
      <c r="K111" s="26">
        <v>307559.17</v>
      </c>
      <c r="L111" s="26">
        <v>12906.18</v>
      </c>
      <c r="M111" s="27">
        <v>-134593.82</v>
      </c>
      <c r="N111" s="26">
        <v>547834.80000000005</v>
      </c>
      <c r="O111" s="26">
        <v>877535.28</v>
      </c>
      <c r="P111" s="32"/>
      <c r="Q111" s="26">
        <f t="shared" si="2"/>
        <v>5670311.1600000001</v>
      </c>
      <c r="R111" s="28"/>
      <c r="S111" s="29">
        <f>+[1]Estimación!K115</f>
        <v>21165417.973533981</v>
      </c>
      <c r="T111" s="30">
        <f t="shared" si="3"/>
        <v>15495106.81353398</v>
      </c>
      <c r="U111" s="28"/>
      <c r="V111" s="30"/>
      <c r="W111" s="30"/>
    </row>
    <row r="112" spans="1:23" s="31" customFormat="1" ht="16.5">
      <c r="A112" s="24" t="s">
        <v>125</v>
      </c>
      <c r="B112" s="25"/>
      <c r="C112" s="26">
        <v>12567.2</v>
      </c>
      <c r="D112" s="26">
        <v>349</v>
      </c>
      <c r="E112" s="26">
        <v>2745342.29</v>
      </c>
      <c r="F112" s="26">
        <v>767792.78</v>
      </c>
      <c r="G112" s="26">
        <v>41660.94</v>
      </c>
      <c r="H112" s="26">
        <v>2726.21</v>
      </c>
      <c r="I112" s="26">
        <v>89018.12</v>
      </c>
      <c r="J112" s="26">
        <v>74033.509999999995</v>
      </c>
      <c r="K112" s="26">
        <v>226542.17</v>
      </c>
      <c r="L112" s="26">
        <v>12291.63</v>
      </c>
      <c r="M112" s="27">
        <v>-156953.99</v>
      </c>
      <c r="N112" s="26">
        <v>817215.45</v>
      </c>
      <c r="O112" s="26">
        <v>478312.65</v>
      </c>
      <c r="P112" s="32"/>
      <c r="Q112" s="26">
        <f t="shared" si="2"/>
        <v>5110897.9600000009</v>
      </c>
      <c r="R112" s="28"/>
      <c r="S112" s="29">
        <f>+[1]Estimación!K116</f>
        <v>20120905.373915736</v>
      </c>
      <c r="T112" s="30">
        <f t="shared" si="3"/>
        <v>15010007.413915735</v>
      </c>
      <c r="U112" s="28"/>
      <c r="V112" s="30"/>
      <c r="W112" s="30"/>
    </row>
    <row r="113" spans="1:23" s="31" customFormat="1" ht="16.5">
      <c r="A113" s="24" t="s">
        <v>126</v>
      </c>
      <c r="B113" s="25"/>
      <c r="C113" s="26">
        <v>256692</v>
      </c>
      <c r="D113" s="26">
        <v>9360</v>
      </c>
      <c r="E113" s="26">
        <v>8704159.4900000002</v>
      </c>
      <c r="F113" s="26">
        <v>1284885.69</v>
      </c>
      <c r="G113" s="26">
        <v>139641.54</v>
      </c>
      <c r="H113" s="26">
        <v>9073.7000000000007</v>
      </c>
      <c r="I113" s="26">
        <v>246497.51</v>
      </c>
      <c r="J113" s="26">
        <v>482390.49</v>
      </c>
      <c r="K113" s="26">
        <v>407607.96</v>
      </c>
      <c r="L113" s="26">
        <v>40910.28</v>
      </c>
      <c r="M113" s="27">
        <v>-481820.93</v>
      </c>
      <c r="N113" s="26">
        <v>4422795.96</v>
      </c>
      <c r="O113" s="26">
        <v>2566354.65</v>
      </c>
      <c r="P113" s="32"/>
      <c r="Q113" s="26">
        <f t="shared" si="2"/>
        <v>18088548.339999996</v>
      </c>
      <c r="R113" s="28"/>
      <c r="S113" s="29">
        <f>+[1]Estimación!K117</f>
        <v>69613918.989008456</v>
      </c>
      <c r="T113" s="30">
        <f t="shared" si="3"/>
        <v>51525370.64900846</v>
      </c>
      <c r="U113" s="28"/>
      <c r="V113" s="30"/>
      <c r="W113" s="30"/>
    </row>
    <row r="114" spans="1:23" s="31" customFormat="1" ht="16.5">
      <c r="A114" s="24" t="s">
        <v>127</v>
      </c>
      <c r="B114" s="25"/>
      <c r="C114" s="26">
        <v>114695.6</v>
      </c>
      <c r="D114" s="26">
        <v>392</v>
      </c>
      <c r="E114" s="26">
        <v>6225969.6699999999</v>
      </c>
      <c r="F114" s="26">
        <v>1294776.08</v>
      </c>
      <c r="G114" s="26">
        <v>95803.35</v>
      </c>
      <c r="H114" s="26">
        <v>7496.35</v>
      </c>
      <c r="I114" s="26">
        <v>180145.01</v>
      </c>
      <c r="J114" s="26">
        <v>341355.46</v>
      </c>
      <c r="K114" s="26">
        <v>353397.65</v>
      </c>
      <c r="L114" s="26">
        <v>33798.51</v>
      </c>
      <c r="M114" s="27">
        <v>-390657.93</v>
      </c>
      <c r="N114" s="26">
        <v>2241671.5499999998</v>
      </c>
      <c r="O114" s="26">
        <v>1164269.19</v>
      </c>
      <c r="P114" s="32"/>
      <c r="Q114" s="26">
        <f t="shared" si="2"/>
        <v>11663112.489999996</v>
      </c>
      <c r="R114" s="28"/>
      <c r="S114" s="29">
        <f>+[1]Estimación!K118</f>
        <v>50702925.682172842</v>
      </c>
      <c r="T114" s="30">
        <f t="shared" si="3"/>
        <v>39039813.192172848</v>
      </c>
      <c r="U114" s="28"/>
      <c r="V114" s="30"/>
      <c r="W114" s="30"/>
    </row>
    <row r="115" spans="1:23" s="31" customFormat="1" ht="16.5">
      <c r="A115" s="24" t="s">
        <v>128</v>
      </c>
      <c r="B115" s="25"/>
      <c r="C115" s="26">
        <v>56976.4</v>
      </c>
      <c r="D115" s="26">
        <v>5930</v>
      </c>
      <c r="E115" s="26">
        <v>4045761.21</v>
      </c>
      <c r="F115" s="26">
        <v>711130.57</v>
      </c>
      <c r="G115" s="26">
        <v>66246.8</v>
      </c>
      <c r="H115" s="26">
        <v>4040.78</v>
      </c>
      <c r="I115" s="26">
        <v>122846.98</v>
      </c>
      <c r="J115" s="26">
        <v>151055.59</v>
      </c>
      <c r="K115" s="26">
        <v>227751.46</v>
      </c>
      <c r="L115" s="26">
        <v>18218.61</v>
      </c>
      <c r="M115" s="27">
        <v>-208712.58</v>
      </c>
      <c r="N115" s="26">
        <v>1777419.6</v>
      </c>
      <c r="O115" s="26">
        <v>1069081.23</v>
      </c>
      <c r="P115" s="32"/>
      <c r="Q115" s="26">
        <f t="shared" si="2"/>
        <v>8047746.6500000004</v>
      </c>
      <c r="R115" s="28"/>
      <c r="S115" s="29">
        <f>+[1]Estimación!K119</f>
        <v>31138281.531310417</v>
      </c>
      <c r="T115" s="30">
        <f t="shared" si="3"/>
        <v>23090534.881310418</v>
      </c>
      <c r="U115" s="28"/>
      <c r="V115" s="30"/>
      <c r="W115" s="30"/>
    </row>
    <row r="116" spans="1:23" s="31" customFormat="1" ht="16.5">
      <c r="A116" s="24" t="s">
        <v>129</v>
      </c>
      <c r="B116" s="25"/>
      <c r="C116" s="26">
        <v>130536</v>
      </c>
      <c r="D116" s="26">
        <v>190</v>
      </c>
      <c r="E116" s="26">
        <v>3626877.2</v>
      </c>
      <c r="F116" s="26">
        <v>831762.82</v>
      </c>
      <c r="G116" s="26">
        <v>58641.31</v>
      </c>
      <c r="H116" s="26">
        <v>4107.6400000000003</v>
      </c>
      <c r="I116" s="26">
        <v>114242.43</v>
      </c>
      <c r="J116" s="26">
        <v>323118.01</v>
      </c>
      <c r="K116" s="26">
        <v>219396.64</v>
      </c>
      <c r="L116" s="26">
        <v>18519.990000000002</v>
      </c>
      <c r="M116" s="27">
        <v>-222856.29</v>
      </c>
      <c r="N116" s="26">
        <v>867557.28</v>
      </c>
      <c r="O116" s="26">
        <v>246355.20000000001</v>
      </c>
      <c r="P116" s="32"/>
      <c r="Q116" s="26">
        <f t="shared" si="2"/>
        <v>6218448.2299999995</v>
      </c>
      <c r="R116" s="28"/>
      <c r="S116" s="29">
        <f>+[1]Estimación!K120</f>
        <v>26129702.319713</v>
      </c>
      <c r="T116" s="30">
        <f t="shared" si="3"/>
        <v>19911254.089713</v>
      </c>
      <c r="U116" s="28"/>
      <c r="V116" s="30"/>
      <c r="W116" s="30"/>
    </row>
    <row r="117" spans="1:23" s="31" customFormat="1" ht="16.5">
      <c r="A117" s="24" t="s">
        <v>130</v>
      </c>
      <c r="B117" s="25"/>
      <c r="C117" s="26">
        <v>11277.6</v>
      </c>
      <c r="D117" s="26">
        <v>868</v>
      </c>
      <c r="E117" s="26">
        <v>2707902.31</v>
      </c>
      <c r="F117" s="26">
        <v>858288.05</v>
      </c>
      <c r="G117" s="26">
        <v>47870.63</v>
      </c>
      <c r="H117" s="26">
        <v>2821.73</v>
      </c>
      <c r="I117" s="26">
        <v>86024.320000000007</v>
      </c>
      <c r="J117" s="26">
        <v>30654.639999999999</v>
      </c>
      <c r="K117" s="26">
        <v>250086.31</v>
      </c>
      <c r="L117" s="26">
        <v>12722.34</v>
      </c>
      <c r="M117" s="27">
        <v>-134966.46</v>
      </c>
      <c r="N117" s="26">
        <v>750200.79</v>
      </c>
      <c r="O117" s="26">
        <v>864672.33</v>
      </c>
      <c r="P117" s="32"/>
      <c r="Q117" s="26">
        <f t="shared" si="2"/>
        <v>5488422.5899999999</v>
      </c>
      <c r="R117" s="28"/>
      <c r="S117" s="29">
        <f>+[1]Estimación!K121</f>
        <v>20416610.357463364</v>
      </c>
      <c r="T117" s="30">
        <f t="shared" si="3"/>
        <v>14928187.767463364</v>
      </c>
      <c r="U117" s="28"/>
      <c r="V117" s="30"/>
      <c r="W117" s="30"/>
    </row>
    <row r="118" spans="1:23" s="31" customFormat="1" ht="16.5">
      <c r="A118" s="24" t="s">
        <v>131</v>
      </c>
      <c r="B118" s="25"/>
      <c r="C118" s="26">
        <v>46050.400000000001</v>
      </c>
      <c r="D118" s="26">
        <v>17919</v>
      </c>
      <c r="E118" s="26">
        <v>4843920.5999999996</v>
      </c>
      <c r="F118" s="26">
        <v>901497.49</v>
      </c>
      <c r="G118" s="26">
        <v>76810.11</v>
      </c>
      <c r="H118" s="26">
        <v>4748.8</v>
      </c>
      <c r="I118" s="26">
        <v>155834.01999999999</v>
      </c>
      <c r="J118" s="26">
        <v>303680.15000000002</v>
      </c>
      <c r="K118" s="26">
        <v>269111.64</v>
      </c>
      <c r="L118" s="26">
        <v>21410.79</v>
      </c>
      <c r="M118" s="27">
        <v>-211059.9</v>
      </c>
      <c r="N118" s="26">
        <v>2195609.67</v>
      </c>
      <c r="O118" s="26">
        <v>725828.43</v>
      </c>
      <c r="P118" s="32"/>
      <c r="Q118" s="26">
        <f t="shared" si="2"/>
        <v>9351361.1999999993</v>
      </c>
      <c r="R118" s="28"/>
      <c r="S118" s="29">
        <f>+[1]Estimación!K122</f>
        <v>36803799.728879526</v>
      </c>
      <c r="T118" s="30">
        <f t="shared" si="3"/>
        <v>27452438.528879527</v>
      </c>
      <c r="U118" s="28"/>
      <c r="V118" s="30"/>
      <c r="W118" s="30"/>
    </row>
    <row r="119" spans="1:23" s="31" customFormat="1" ht="16.5">
      <c r="A119" s="24" t="s">
        <v>132</v>
      </c>
      <c r="B119" s="25"/>
      <c r="C119" s="26">
        <v>3816.8</v>
      </c>
      <c r="D119" s="26">
        <v>1141</v>
      </c>
      <c r="E119" s="26">
        <v>4301938.54</v>
      </c>
      <c r="F119" s="26">
        <v>1479754.06</v>
      </c>
      <c r="G119" s="26">
        <v>66153.13</v>
      </c>
      <c r="H119" s="26">
        <v>5174.4799999999996</v>
      </c>
      <c r="I119" s="26">
        <v>126422.31</v>
      </c>
      <c r="J119" s="26">
        <v>48180.46</v>
      </c>
      <c r="K119" s="26">
        <v>375683.09</v>
      </c>
      <c r="L119" s="26">
        <v>23330.07</v>
      </c>
      <c r="M119" s="27">
        <v>-251469.35</v>
      </c>
      <c r="N119" s="26">
        <v>729495.3</v>
      </c>
      <c r="O119" s="26">
        <v>899264.46</v>
      </c>
      <c r="P119" s="32"/>
      <c r="Q119" s="26">
        <f t="shared" si="2"/>
        <v>7808884.3500000006</v>
      </c>
      <c r="R119" s="28"/>
      <c r="S119" s="29">
        <f>+[1]Estimación!K123</f>
        <v>32463452.860400766</v>
      </c>
      <c r="T119" s="30">
        <f t="shared" si="3"/>
        <v>24654568.510400765</v>
      </c>
      <c r="U119" s="28"/>
      <c r="V119" s="30"/>
      <c r="W119" s="30"/>
    </row>
    <row r="120" spans="1:23" s="31" customFormat="1" ht="16.5">
      <c r="A120" s="24" t="s">
        <v>133</v>
      </c>
      <c r="B120" s="25"/>
      <c r="C120" s="26">
        <v>58455.199999999997</v>
      </c>
      <c r="D120" s="26">
        <v>7035</v>
      </c>
      <c r="E120" s="26">
        <v>5342910</v>
      </c>
      <c r="F120" s="26">
        <v>879084.13</v>
      </c>
      <c r="G120" s="26">
        <v>88703.63</v>
      </c>
      <c r="H120" s="26">
        <v>5898.27</v>
      </c>
      <c r="I120" s="26">
        <v>166366.35</v>
      </c>
      <c r="J120" s="26">
        <v>670398.93000000005</v>
      </c>
      <c r="K120" s="26">
        <v>279102.58</v>
      </c>
      <c r="L120" s="26">
        <v>26593.38</v>
      </c>
      <c r="M120" s="27">
        <v>-334617.59999999998</v>
      </c>
      <c r="N120" s="26">
        <v>2421001.86</v>
      </c>
      <c r="O120" s="26">
        <v>1421436.93</v>
      </c>
      <c r="P120" s="32"/>
      <c r="Q120" s="26">
        <f t="shared" si="2"/>
        <v>11032368.659999998</v>
      </c>
      <c r="R120" s="28"/>
      <c r="S120" s="29">
        <f>+[1]Estimación!K124</f>
        <v>42361682.144401319</v>
      </c>
      <c r="T120" s="30">
        <f t="shared" si="3"/>
        <v>31329313.484401323</v>
      </c>
      <c r="U120" s="28"/>
      <c r="V120" s="30"/>
      <c r="W120" s="30"/>
    </row>
    <row r="121" spans="1:23" s="31" customFormat="1" ht="16.5">
      <c r="A121" s="24" t="s">
        <v>134</v>
      </c>
      <c r="B121" s="25"/>
      <c r="C121" s="26">
        <v>25539.599999999999</v>
      </c>
      <c r="D121" s="26">
        <v>4951</v>
      </c>
      <c r="E121" s="26">
        <v>6753255.0099999998</v>
      </c>
      <c r="F121" s="26">
        <v>1611424.85</v>
      </c>
      <c r="G121" s="26">
        <v>100565.67</v>
      </c>
      <c r="H121" s="26">
        <v>8229.43</v>
      </c>
      <c r="I121" s="26">
        <v>187217.16</v>
      </c>
      <c r="J121" s="26">
        <v>114434.28</v>
      </c>
      <c r="K121" s="26">
        <v>384646.99</v>
      </c>
      <c r="L121" s="26">
        <v>37103.730000000003</v>
      </c>
      <c r="M121" s="27">
        <v>-423965.33</v>
      </c>
      <c r="N121" s="26">
        <v>1503892.14</v>
      </c>
      <c r="O121" s="26">
        <v>4788467.67</v>
      </c>
      <c r="P121" s="32"/>
      <c r="Q121" s="26">
        <f t="shared" si="2"/>
        <v>15095762.199999999</v>
      </c>
      <c r="R121" s="28"/>
      <c r="S121" s="29">
        <f>+[1]Estimación!K125</f>
        <v>52205720.80849807</v>
      </c>
      <c r="T121" s="30">
        <f t="shared" si="3"/>
        <v>37109958.608498067</v>
      </c>
      <c r="U121" s="28"/>
      <c r="V121" s="30"/>
      <c r="W121" s="30"/>
    </row>
    <row r="122" spans="1:23" s="31" customFormat="1" ht="16.5">
      <c r="A122" s="24" t="s">
        <v>135</v>
      </c>
      <c r="B122" s="25"/>
      <c r="C122" s="26">
        <v>96615.2</v>
      </c>
      <c r="D122" s="26">
        <v>5226</v>
      </c>
      <c r="E122" s="26">
        <v>7602068.3499999996</v>
      </c>
      <c r="F122" s="26">
        <v>1282314.3</v>
      </c>
      <c r="G122" s="26">
        <v>134652.25</v>
      </c>
      <c r="H122" s="26">
        <v>7909.46</v>
      </c>
      <c r="I122" s="26">
        <v>222070.73</v>
      </c>
      <c r="J122" s="26">
        <v>290029.33</v>
      </c>
      <c r="K122" s="26">
        <v>334369.89</v>
      </c>
      <c r="L122" s="26">
        <v>35661.089999999997</v>
      </c>
      <c r="M122" s="27">
        <v>-483041.05</v>
      </c>
      <c r="N122" s="26">
        <v>2883313.56</v>
      </c>
      <c r="O122" s="26">
        <v>2503767.54</v>
      </c>
      <c r="P122" s="32"/>
      <c r="Q122" s="26">
        <f t="shared" si="2"/>
        <v>14914956.650000002</v>
      </c>
      <c r="R122" s="28"/>
      <c r="S122" s="29">
        <f>+[1]Estimación!K126</f>
        <v>59228008.681067355</v>
      </c>
      <c r="T122" s="30">
        <f t="shared" si="3"/>
        <v>44313052.031067356</v>
      </c>
      <c r="U122" s="28"/>
      <c r="V122" s="30"/>
      <c r="W122" s="30"/>
    </row>
    <row r="123" spans="1:23" s="31" customFormat="1" ht="16.5">
      <c r="A123" s="24" t="s">
        <v>136</v>
      </c>
      <c r="B123" s="25"/>
      <c r="C123" s="26">
        <v>141480.4</v>
      </c>
      <c r="D123" s="26">
        <v>1765</v>
      </c>
      <c r="E123" s="26">
        <v>6635094.3300000001</v>
      </c>
      <c r="F123" s="26">
        <v>1178696.5900000001</v>
      </c>
      <c r="G123" s="26">
        <v>104451.51</v>
      </c>
      <c r="H123" s="26">
        <v>7083.69</v>
      </c>
      <c r="I123" s="26">
        <v>196414.88</v>
      </c>
      <c r="J123" s="26">
        <v>361693.69</v>
      </c>
      <c r="K123" s="26">
        <v>379482.65</v>
      </c>
      <c r="L123" s="26">
        <v>31937.97</v>
      </c>
      <c r="M123" s="27">
        <v>-389809.15</v>
      </c>
      <c r="N123" s="26">
        <v>3610098.24</v>
      </c>
      <c r="O123" s="26">
        <v>3534649.17</v>
      </c>
      <c r="P123" s="32"/>
      <c r="Q123" s="26">
        <f t="shared" si="2"/>
        <v>15793038.970000001</v>
      </c>
      <c r="R123" s="28"/>
      <c r="S123" s="29">
        <f>+[1]Estimación!K127</f>
        <v>55405113.204012975</v>
      </c>
      <c r="T123" s="30">
        <f t="shared" si="3"/>
        <v>39612074.234012976</v>
      </c>
      <c r="U123" s="28"/>
      <c r="V123" s="30"/>
      <c r="W123" s="30"/>
    </row>
    <row r="124" spans="1:23" s="31" customFormat="1" ht="16.5">
      <c r="A124" s="24" t="s">
        <v>137</v>
      </c>
      <c r="B124" s="25"/>
      <c r="C124" s="26">
        <v>60241276.880000003</v>
      </c>
      <c r="D124" s="26">
        <v>3442066</v>
      </c>
      <c r="E124" s="26">
        <v>254324046.41</v>
      </c>
      <c r="F124" s="26">
        <v>28035261.649999999</v>
      </c>
      <c r="G124" s="26">
        <v>3880676.48</v>
      </c>
      <c r="H124" s="26">
        <v>295098.08</v>
      </c>
      <c r="I124" s="26">
        <v>7181355.5800000001</v>
      </c>
      <c r="J124" s="26">
        <v>44657098.920000002</v>
      </c>
      <c r="K124" s="26">
        <v>9606043.7899999991</v>
      </c>
      <c r="L124" s="26">
        <v>1330496.19</v>
      </c>
      <c r="M124" s="27">
        <v>-17901621.239999998</v>
      </c>
      <c r="N124" s="26">
        <v>160929138.72</v>
      </c>
      <c r="O124" s="26">
        <v>14130015.029999999</v>
      </c>
      <c r="P124" s="32"/>
      <c r="Q124" s="26">
        <f t="shared" si="2"/>
        <v>570150952.49000001</v>
      </c>
      <c r="R124" s="28"/>
      <c r="S124" s="29">
        <f>+[1]Estimación!K128</f>
        <v>2307694256.9533496</v>
      </c>
      <c r="T124" s="30">
        <f t="shared" si="3"/>
        <v>1737543304.4633496</v>
      </c>
      <c r="U124" s="28"/>
      <c r="V124" s="30"/>
      <c r="W124" s="30"/>
    </row>
    <row r="125" spans="1:23" s="31" customFormat="1" ht="16.5">
      <c r="A125" s="24" t="s">
        <v>138</v>
      </c>
      <c r="B125" s="25"/>
      <c r="C125" s="26">
        <v>662734</v>
      </c>
      <c r="D125" s="26">
        <v>19450</v>
      </c>
      <c r="E125" s="26">
        <v>7156887.46</v>
      </c>
      <c r="F125" s="26">
        <v>1022011.65</v>
      </c>
      <c r="G125" s="26">
        <v>115746.83</v>
      </c>
      <c r="H125" s="26">
        <v>7813.46</v>
      </c>
      <c r="I125" s="26">
        <v>219515.01</v>
      </c>
      <c r="J125" s="26">
        <v>335381.95</v>
      </c>
      <c r="K125" s="26">
        <v>332452.7</v>
      </c>
      <c r="L125" s="26">
        <v>35228.28</v>
      </c>
      <c r="M125" s="27">
        <v>-432954.94</v>
      </c>
      <c r="N125" s="26">
        <v>3777140.31</v>
      </c>
      <c r="O125" s="26">
        <v>616185.78</v>
      </c>
      <c r="P125" s="32"/>
      <c r="Q125" s="26">
        <f t="shared" si="2"/>
        <v>13867592.489999998</v>
      </c>
      <c r="R125" s="28"/>
      <c r="S125" s="29">
        <f>+[1]Estimación!K129</f>
        <v>59644894.640288122</v>
      </c>
      <c r="T125" s="30">
        <f t="shared" si="3"/>
        <v>45777302.15028812</v>
      </c>
      <c r="U125" s="28"/>
      <c r="V125" s="30"/>
      <c r="W125" s="30"/>
    </row>
    <row r="126" spans="1:23" s="31" customFormat="1" ht="16.5">
      <c r="A126" s="24" t="s">
        <v>139</v>
      </c>
      <c r="B126" s="25"/>
      <c r="C126" s="26">
        <v>4040.4</v>
      </c>
      <c r="D126" s="26">
        <v>202</v>
      </c>
      <c r="E126" s="26">
        <v>3347761.15</v>
      </c>
      <c r="F126" s="26">
        <v>1301535.56</v>
      </c>
      <c r="G126" s="26">
        <v>50092.3</v>
      </c>
      <c r="H126" s="26">
        <v>3961.15</v>
      </c>
      <c r="I126" s="26">
        <v>99218.98</v>
      </c>
      <c r="J126" s="26">
        <v>28674.85</v>
      </c>
      <c r="K126" s="26">
        <v>351674.83</v>
      </c>
      <c r="L126" s="26">
        <v>17859.509999999998</v>
      </c>
      <c r="M126" s="27">
        <v>-209955.76</v>
      </c>
      <c r="N126" s="26">
        <v>864960.78</v>
      </c>
      <c r="O126" s="26">
        <v>1986624.36</v>
      </c>
      <c r="P126" s="32"/>
      <c r="Q126" s="26">
        <f t="shared" si="2"/>
        <v>7846650.1100000003</v>
      </c>
      <c r="R126" s="28"/>
      <c r="S126" s="29">
        <f>+[1]Estimación!K130</f>
        <v>27763031.885885656</v>
      </c>
      <c r="T126" s="30">
        <f t="shared" si="3"/>
        <v>19916381.775885656</v>
      </c>
      <c r="U126" s="28"/>
      <c r="V126" s="30"/>
      <c r="W126" s="30"/>
    </row>
    <row r="127" spans="1:23" s="31" customFormat="1" ht="16.5">
      <c r="A127" s="24" t="s">
        <v>140</v>
      </c>
      <c r="B127" s="25"/>
      <c r="C127" s="26">
        <v>23022</v>
      </c>
      <c r="D127" s="26">
        <v>0</v>
      </c>
      <c r="E127" s="26">
        <v>4560472.22</v>
      </c>
      <c r="F127" s="26">
        <v>1161971.26</v>
      </c>
      <c r="G127" s="26">
        <v>70470.06</v>
      </c>
      <c r="H127" s="26">
        <v>5313.25</v>
      </c>
      <c r="I127" s="26">
        <v>135208.48000000001</v>
      </c>
      <c r="J127" s="26">
        <v>266540.75</v>
      </c>
      <c r="K127" s="26">
        <v>368381.23</v>
      </c>
      <c r="L127" s="26">
        <v>23955.69</v>
      </c>
      <c r="M127" s="27">
        <v>-288121.13</v>
      </c>
      <c r="N127" s="26">
        <v>2275312.02</v>
      </c>
      <c r="O127" s="26">
        <v>2652234.06</v>
      </c>
      <c r="P127" s="32"/>
      <c r="Q127" s="26">
        <f t="shared" si="2"/>
        <v>11254759.890000001</v>
      </c>
      <c r="R127" s="28"/>
      <c r="S127" s="29">
        <f>+[1]Estimación!K131</f>
        <v>40594557.000820264</v>
      </c>
      <c r="T127" s="30">
        <f t="shared" si="3"/>
        <v>29339797.110820264</v>
      </c>
      <c r="U127" s="28"/>
      <c r="V127" s="30"/>
      <c r="W127" s="30"/>
    </row>
    <row r="128" spans="1:23" s="31" customFormat="1" ht="16.5">
      <c r="A128" s="24" t="s">
        <v>141</v>
      </c>
      <c r="B128" s="25"/>
      <c r="C128" s="26">
        <v>1936545.6</v>
      </c>
      <c r="D128" s="26">
        <v>153861</v>
      </c>
      <c r="E128" s="26">
        <v>22081109.350000001</v>
      </c>
      <c r="F128" s="26">
        <v>2497832.2999999998</v>
      </c>
      <c r="G128" s="26">
        <v>357010.54</v>
      </c>
      <c r="H128" s="26">
        <v>22036.84</v>
      </c>
      <c r="I128" s="26">
        <v>674608.65</v>
      </c>
      <c r="J128" s="26">
        <v>4291110.9400000004</v>
      </c>
      <c r="K128" s="26">
        <v>829085.82</v>
      </c>
      <c r="L128" s="26">
        <v>99356.64</v>
      </c>
      <c r="M128" s="27">
        <v>-1139205.98</v>
      </c>
      <c r="N128" s="26">
        <v>13008052.23</v>
      </c>
      <c r="O128" s="26">
        <v>1583272.98</v>
      </c>
      <c r="P128" s="32"/>
      <c r="Q128" s="26">
        <f t="shared" si="2"/>
        <v>46394676.910000004</v>
      </c>
      <c r="R128" s="28"/>
      <c r="S128" s="29">
        <f>+[1]Estimación!K132</f>
        <v>189852843.76068461</v>
      </c>
      <c r="T128" s="30">
        <f t="shared" si="3"/>
        <v>143458166.85068461</v>
      </c>
      <c r="U128" s="28"/>
      <c r="V128" s="30"/>
      <c r="W128" s="30"/>
    </row>
    <row r="129" spans="1:23" s="31" customFormat="1" ht="16.5">
      <c r="A129" s="24" t="s">
        <v>142</v>
      </c>
      <c r="B129" s="25"/>
      <c r="C129" s="26">
        <v>487771.2</v>
      </c>
      <c r="D129" s="26">
        <v>16732</v>
      </c>
      <c r="E129" s="26">
        <v>14727650.4</v>
      </c>
      <c r="F129" s="26">
        <v>2127872.9700000002</v>
      </c>
      <c r="G129" s="26">
        <v>226784.65</v>
      </c>
      <c r="H129" s="26">
        <v>18680.509999999998</v>
      </c>
      <c r="I129" s="26">
        <v>404098.42</v>
      </c>
      <c r="J129" s="26">
        <v>1731147.04</v>
      </c>
      <c r="K129" s="26">
        <v>673520</v>
      </c>
      <c r="L129" s="26">
        <v>84215.55</v>
      </c>
      <c r="M129" s="27">
        <v>-1018306.9</v>
      </c>
      <c r="N129" s="26">
        <v>8234387.1299999999</v>
      </c>
      <c r="O129" s="26">
        <v>5542923.21</v>
      </c>
      <c r="P129" s="32"/>
      <c r="Q129" s="26">
        <f t="shared" si="2"/>
        <v>33257476.180000003</v>
      </c>
      <c r="R129" s="28"/>
      <c r="S129" s="29">
        <f>+[1]Estimación!K133</f>
        <v>127599209.41177857</v>
      </c>
      <c r="T129" s="30">
        <f t="shared" si="3"/>
        <v>94341733.231778562</v>
      </c>
      <c r="U129" s="28"/>
      <c r="V129" s="30"/>
      <c r="W129" s="30"/>
    </row>
    <row r="130" spans="1:23" s="31" customFormat="1" ht="16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34"/>
      <c r="Q130" s="26"/>
      <c r="R130" s="35"/>
      <c r="T130" s="30"/>
      <c r="U130" s="35"/>
      <c r="V130" s="30"/>
      <c r="W130" s="30"/>
    </row>
    <row r="131" spans="1:23" s="31" customFormat="1" ht="16.5">
      <c r="A131" s="36" t="s">
        <v>143</v>
      </c>
      <c r="C131" s="37">
        <f>SUM(C5:C129)</f>
        <v>241049900.47999993</v>
      </c>
      <c r="D131" s="37">
        <f t="shared" ref="D131:T131" si="4">SUM(D5:D129)</f>
        <v>22671247.859999999</v>
      </c>
      <c r="E131" s="37">
        <f t="shared" si="4"/>
        <v>1698943620.6599994</v>
      </c>
      <c r="F131" s="37">
        <f t="shared" si="4"/>
        <v>252600291.00000009</v>
      </c>
      <c r="G131" s="37">
        <f t="shared" si="4"/>
        <v>26397833.209999997</v>
      </c>
      <c r="H131" s="37">
        <f t="shared" si="4"/>
        <v>2051201.24</v>
      </c>
      <c r="I131" s="37">
        <f t="shared" si="4"/>
        <v>49791766.419999987</v>
      </c>
      <c r="J131" s="37">
        <f t="shared" si="4"/>
        <v>268250420.60000008</v>
      </c>
      <c r="K131" s="37">
        <f t="shared" si="4"/>
        <v>80996737.799999997</v>
      </c>
      <c r="L131" s="37">
        <f t="shared" si="4"/>
        <v>9248163.5400000047</v>
      </c>
      <c r="M131" s="38">
        <f t="shared" si="4"/>
        <v>-111160576.06000002</v>
      </c>
      <c r="N131" s="37">
        <f t="shared" si="4"/>
        <v>951102101.9999994</v>
      </c>
      <c r="O131" s="37">
        <f t="shared" si="4"/>
        <v>372691769.99999982</v>
      </c>
      <c r="P131" s="37">
        <f t="shared" si="4"/>
        <v>0</v>
      </c>
      <c r="Q131" s="37">
        <f t="shared" si="4"/>
        <v>3864634478.7499986</v>
      </c>
      <c r="R131" s="37">
        <f t="shared" si="4"/>
        <v>0</v>
      </c>
      <c r="S131" s="37">
        <f t="shared" si="4"/>
        <v>15186365621.140007</v>
      </c>
      <c r="T131" s="37">
        <f t="shared" si="4"/>
        <v>11321731142.389999</v>
      </c>
      <c r="U131" s="37"/>
      <c r="V131" s="30"/>
      <c r="W131" s="30"/>
    </row>
    <row r="132" spans="1:23">
      <c r="O132" s="1" t="s">
        <v>144</v>
      </c>
      <c r="Q132" s="39">
        <v>606963.43999999994</v>
      </c>
    </row>
    <row r="133" spans="1:23">
      <c r="O133" s="1" t="s">
        <v>145</v>
      </c>
      <c r="Q133" s="39">
        <v>8099982.7800000003</v>
      </c>
    </row>
    <row r="134" spans="1:23">
      <c r="O134" s="1" t="s">
        <v>146</v>
      </c>
      <c r="Q134" s="39">
        <v>446268.64</v>
      </c>
    </row>
    <row r="135" spans="1:23">
      <c r="Q135" s="40">
        <f>SUM(Q132:Q134)</f>
        <v>9153214.8600000013</v>
      </c>
    </row>
    <row r="140" spans="1:23">
      <c r="Q140" s="41"/>
    </row>
  </sheetData>
  <mergeCells count="5">
    <mergeCell ref="A2:A3"/>
    <mergeCell ref="C2:D2"/>
    <mergeCell ref="E2:M2"/>
    <mergeCell ref="N2:O2"/>
    <mergeCell ref="Q2:Q3"/>
  </mergeCells>
  <printOptions horizontalCentered="1"/>
  <pageMargins left="0.31496062992125984" right="0.31496062992125984" top="1.9685039370078741" bottom="0.47244094488188981" header="0.31496062992125984" footer="0.31496062992125984"/>
  <pageSetup scale="57" orientation="landscape" r:id="rId1"/>
  <ignoredErrors>
    <ignoredError sqref="Q5:Q1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 Part 3trim 2014 </vt:lpstr>
      <vt:lpstr>'Pub Part 3trim 2014 '!Área_de_impresión</vt:lpstr>
      <vt:lpstr>'Pub Part 3trim 2014 '!Títulos_a_imprimir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2014-11-06T19:16:09Z</dcterms:created>
  <dcterms:modified xsi:type="dcterms:W3CDTF">2014-11-06T19:16:50Z</dcterms:modified>
</cp:coreProperties>
</file>