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75" windowWidth="15315" windowHeight="6435"/>
  </bookViews>
  <sheets>
    <sheet name="hoja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L53" i="1" l="1"/>
  <c r="K53" i="1"/>
  <c r="K81" i="1"/>
  <c r="K80" i="1"/>
  <c r="L52" i="1"/>
  <c r="K52" i="1"/>
  <c r="L51" i="1"/>
  <c r="K51" i="1"/>
  <c r="L50" i="1"/>
  <c r="K50" i="1"/>
  <c r="K79" i="1"/>
  <c r="K78" i="1"/>
  <c r="K77" i="1"/>
  <c r="K76" i="1"/>
  <c r="K75" i="1"/>
  <c r="L49" i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37" i="1"/>
  <c r="K37" i="1"/>
  <c r="L35" i="1"/>
  <c r="K35" i="1"/>
  <c r="L38" i="1"/>
  <c r="K38" i="1"/>
  <c r="L36" i="1"/>
  <c r="K36" i="1"/>
  <c r="L34" i="1"/>
  <c r="K34" i="1"/>
  <c r="L41" i="1"/>
  <c r="K41" i="1"/>
  <c r="L40" i="1"/>
  <c r="K40" i="1"/>
  <c r="L33" i="1"/>
  <c r="K33" i="1"/>
  <c r="L31" i="1"/>
  <c r="K31" i="1"/>
  <c r="L30" i="1"/>
  <c r="K30" i="1"/>
  <c r="L32" i="1"/>
  <c r="K32" i="1"/>
  <c r="L39" i="1"/>
  <c r="K39" i="1"/>
  <c r="J41" i="1"/>
  <c r="J40" i="1"/>
  <c r="J39" i="1"/>
  <c r="J38" i="1"/>
  <c r="J37" i="1"/>
  <c r="J36" i="1"/>
  <c r="J35" i="1"/>
  <c r="J34" i="1"/>
  <c r="J33" i="1"/>
  <c r="J32" i="1"/>
  <c r="J31" i="1"/>
  <c r="J30" i="1"/>
  <c r="H53" i="1" l="1"/>
  <c r="H49" i="1"/>
  <c r="H48" i="1"/>
  <c r="J53" i="1" l="1"/>
  <c r="H52" i="1"/>
  <c r="J52" i="1" s="1"/>
  <c r="H51" i="1"/>
  <c r="J51" i="1" s="1"/>
  <c r="H50" i="1"/>
  <c r="J50" i="1" s="1"/>
  <c r="J49" i="1"/>
  <c r="J48" i="1"/>
  <c r="H47" i="1"/>
  <c r="J47" i="1" s="1"/>
  <c r="H46" i="1"/>
  <c r="J46" i="1" s="1"/>
  <c r="H45" i="1"/>
  <c r="J45" i="1" s="1"/>
  <c r="H44" i="1"/>
  <c r="J44" i="1" s="1"/>
  <c r="H43" i="1"/>
  <c r="J43" i="1" s="1"/>
  <c r="H42" i="1"/>
  <c r="J42" i="1" s="1"/>
  <c r="H37" i="1"/>
  <c r="H35" i="1"/>
  <c r="H38" i="1"/>
  <c r="H36" i="1"/>
  <c r="H34" i="1"/>
  <c r="H41" i="1"/>
  <c r="H40" i="1"/>
  <c r="H33" i="1"/>
  <c r="H31" i="1"/>
  <c r="H30" i="1"/>
  <c r="H32" i="1"/>
  <c r="H39" i="1" l="1"/>
  <c r="J75" i="1" l="1"/>
  <c r="J81" i="1" l="1"/>
  <c r="J80" i="1"/>
  <c r="J79" i="1"/>
  <c r="J78" i="1"/>
  <c r="J77" i="1"/>
  <c r="J76" i="1"/>
</calcChain>
</file>

<file path=xl/sharedStrings.xml><?xml version="1.0" encoding="utf-8"?>
<sst xmlns="http://schemas.openxmlformats.org/spreadsheetml/2006/main" count="258" uniqueCount="80">
  <si>
    <t>Informe Analítico de la Deuda Pública y Otros Pasivos - LDF</t>
  </si>
  <si>
    <t>SECRETARÍA DE PLANEACIÓN,ADMINISTRACIÓN Y FINANZAS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</si>
  <si>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</si>
  <si>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</si>
  <si>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</si>
  <si>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</si>
  <si>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</si>
  <si>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 xml:space="preserve">Saldo Final del Periodo (h)
h=d+e-f+g
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</si>
  <si>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</si>
  <si>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</si>
  <si>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</si>
  <si>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</si>
  <si>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</si>
  <si>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A. Instituciones de Crédito 1</t>
  </si>
  <si>
    <t>B. Instituciones de Crédito 2</t>
  </si>
  <si>
    <t>C. Instituciones de Crédito 3</t>
  </si>
  <si>
    <t>a2) Títulos y Valores</t>
  </si>
  <si>
    <t>A.Títulos y Valores 1</t>
  </si>
  <si>
    <t>B.Títulos y Valores 2</t>
  </si>
  <si>
    <t>C.Títulos y Valores 3</t>
  </si>
  <si>
    <t>a3) Arrendamientos Financieros</t>
  </si>
  <si>
    <t>A. Arrendamientos Financieros 1</t>
  </si>
  <si>
    <t>B. Arrendamientos Financieros 2</t>
  </si>
  <si>
    <t>C. Arrendamientos Financieros 3</t>
  </si>
  <si>
    <t>B. Largo Plazo (B=b1+b2+b3)</t>
  </si>
  <si>
    <t>b1) Instituciones de Crédito</t>
  </si>
  <si>
    <t>b2) Títulos y Valores</t>
  </si>
  <si>
    <t>b3) Arrendamientos Financieros</t>
  </si>
  <si>
    <t>A.Arrendamiento Financiero</t>
  </si>
  <si>
    <t xml:space="preserve">B. Arrendamiento Financiero </t>
  </si>
  <si>
    <t>C.Arrendamiento Financiero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</si>
  <si>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</si>
  <si>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</si>
  <si>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indexed="8"/>
        <rFont val="Arial"/>
        <family val="2"/>
      </rPr>
      <t xml:space="preserve">1 </t>
    </r>
    <r>
      <rPr>
        <b/>
        <sz val="11"/>
        <color indexed="8"/>
        <rFont val="Arial"/>
        <family val="2"/>
      </rPr>
      <t>(informativo)</t>
    </r>
  </si>
  <si>
    <t xml:space="preserve">Comisión Estatal del Agua "CEA" </t>
  </si>
  <si>
    <r>
      <t xml:space="preserve">5. Valor de Instrumentos Bono Cupón Cero </t>
    </r>
    <r>
      <rPr>
        <b/>
        <vertAlign val="superscript"/>
        <sz val="11"/>
        <color indexed="8"/>
        <rFont val="Arial"/>
        <family val="2"/>
      </rPr>
      <t>2</t>
    </r>
    <r>
      <rPr>
        <b/>
        <sz val="11"/>
        <color indexed="8"/>
        <rFont val="Arial"/>
        <family val="2"/>
      </rPr>
      <t xml:space="preserve"> (Informativo)</t>
    </r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</si>
  <si>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</si>
  <si>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</si>
  <si>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</si>
  <si>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</si>
  <si>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Plazo</t>
  </si>
  <si>
    <t>Tasa de Interés</t>
  </si>
  <si>
    <t>Comisiones y Costos Relacionados</t>
  </si>
  <si>
    <t>Tasa Efectiva</t>
  </si>
  <si>
    <t>Contratado (l)</t>
  </si>
  <si>
    <t>Pactado</t>
  </si>
  <si>
    <t xml:space="preserve"> (n)</t>
  </si>
  <si>
    <t xml:space="preserve"> (o)</t>
  </si>
  <si>
    <t>(p)</t>
  </si>
  <si>
    <t>(m)</t>
  </si>
  <si>
    <t>6. Obligaciones a Corto Plazo (Informativo)</t>
  </si>
  <si>
    <t>#N.A.</t>
  </si>
  <si>
    <t>FUENTE: Elaborados con información del CONAC. Criterios para la elaboración y presentación homogénea de la información financiera y de los formatos a que hace referencia la Ley de Disciplina Financiera de las Entidades Federativas y los Municipios.</t>
  </si>
  <si>
    <t>NOTA: Se adjunta archivo con que contiene instructivo de llenado de los formatos “Cuadros CONAC Criterios”</t>
  </si>
  <si>
    <t>Interacciones</t>
  </si>
  <si>
    <t>Banorte</t>
  </si>
  <si>
    <t>Santander</t>
  </si>
  <si>
    <t>Banamex</t>
  </si>
  <si>
    <t>Scotiabank</t>
  </si>
  <si>
    <t xml:space="preserve">Banorte </t>
  </si>
  <si>
    <t>Bancomer</t>
  </si>
  <si>
    <t>Banobras</t>
  </si>
  <si>
    <t xml:space="preserve">Autlán de Navarro </t>
  </si>
  <si>
    <t xml:space="preserve">304 Días </t>
  </si>
  <si>
    <t>Juanacatlán</t>
  </si>
  <si>
    <t>Guadalajara</t>
  </si>
  <si>
    <t>Puerto Vallarta</t>
  </si>
  <si>
    <t>362 Días</t>
  </si>
  <si>
    <t>365 Días</t>
  </si>
  <si>
    <t>344 Días</t>
  </si>
  <si>
    <t>184 Días</t>
  </si>
  <si>
    <t>192 Días</t>
  </si>
  <si>
    <t>243 Días</t>
  </si>
  <si>
    <t xml:space="preserve">TIIE+3%
</t>
  </si>
  <si>
    <t>TIIE+.95%</t>
  </si>
  <si>
    <t>TIIE+.65%</t>
  </si>
  <si>
    <t>TIIE+.60%</t>
  </si>
  <si>
    <t>TIIE+3%</t>
  </si>
  <si>
    <t>Del 1 de Enero al 31 de Marzo de 2018 (b)</t>
  </si>
  <si>
    <t>Saldo al 31 de Diciembre de 2017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</si>
</sst>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Arial"/>
      <family val="2"/>
    </font>
    <font>
      <sz val="11"/>
      <color rgb="FF2F2F2F"/>
      <name val="Arial"/>
      <family val="2"/>
    </font>
    <font>
      <i/>
      <sz val="11"/>
      <color theme="1"/>
      <name val="Arial"/>
      <family val="2"/>
    </font>
    <font>
      <sz val="12"/>
      <color rgb="FF010000"/>
      <name val="Arial"/>
      <family val="2"/>
    </font>
    <font>
      <sz val="16"/>
      <color rgb="FF010000"/>
      <name val="Arial"/>
      <family val="2"/>
    </font>
    <font>
      <b/>
      <sz val="12"/>
      <color rgb="FF010000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</cellStyleXfs>
  <cellXfs count="95">
    <xf numFmtId="0" fontId="0" fillId="0" borderId="0" xfId="0"/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 wrapText="1"/>
    </xf>
    <xf numFmtId="0" fontId="7" fillId="0" borderId="3" xfId="0" applyFont="1" applyFill="1" applyBorder="1" applyAlignment="1" applyProtection="1">
      <alignment vertical="center" wrapText="1"/>
    </xf>
    <xf numFmtId="0" fontId="6" fillId="0" borderId="4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vertical="center"/>
    </xf>
    <xf numFmtId="0" fontId="6" fillId="0" borderId="6" xfId="0" applyFont="1" applyFill="1" applyBorder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0" fillId="0" borderId="8" xfId="0" applyFont="1" applyFill="1" applyBorder="1" applyAlignment="1" applyProtection="1">
      <alignment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2" fontId="6" fillId="0" borderId="0" xfId="0" applyNumberFormat="1" applyFont="1" applyFill="1" applyBorder="1" applyAlignment="1" applyProtection="1">
      <alignment horizontal="right" wrapText="1"/>
    </xf>
    <xf numFmtId="164" fontId="10" fillId="0" borderId="0" xfId="0" applyNumberFormat="1" applyFont="1" applyBorder="1" applyAlignment="1" applyProtection="1">
      <alignment horizontal="right"/>
    </xf>
    <xf numFmtId="164" fontId="6" fillId="0" borderId="0" xfId="0" applyNumberFormat="1" applyFont="1" applyFill="1" applyBorder="1" applyAlignment="1" applyProtection="1">
      <alignment horizontal="right" wrapText="1"/>
    </xf>
    <xf numFmtId="164" fontId="6" fillId="0" borderId="0" xfId="0" applyNumberFormat="1" applyFont="1" applyFill="1" applyBorder="1" applyAlignment="1" applyProtection="1">
      <alignment horizontal="justify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vertical="center"/>
    </xf>
    <xf numFmtId="0" fontId="7" fillId="0" borderId="11" xfId="0" applyFont="1" applyFill="1" applyBorder="1" applyAlignment="1" applyProtection="1">
      <alignment vertical="center" wrapText="1"/>
    </xf>
    <xf numFmtId="0" fontId="6" fillId="0" borderId="3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justify" vertical="center" wrapText="1"/>
    </xf>
    <xf numFmtId="0" fontId="6" fillId="0" borderId="3" xfId="0" applyFont="1" applyFill="1" applyBorder="1" applyAlignment="1" applyProtection="1">
      <alignment horizontal="left" vertical="center"/>
    </xf>
    <xf numFmtId="0" fontId="7" fillId="0" borderId="4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3" xfId="0" applyFont="1" applyFill="1" applyBorder="1" applyAlignment="1" applyProtection="1">
      <alignment vertical="center"/>
    </xf>
    <xf numFmtId="2" fontId="7" fillId="0" borderId="9" xfId="0" applyNumberFormat="1" applyFont="1" applyFill="1" applyBorder="1" applyAlignment="1" applyProtection="1">
      <alignment horizontal="justify" vertical="center" wrapText="1"/>
    </xf>
    <xf numFmtId="2" fontId="6" fillId="0" borderId="0" xfId="0" applyNumberFormat="1" applyFont="1" applyAlignment="1" applyProtection="1"/>
    <xf numFmtId="2" fontId="6" fillId="0" borderId="7" xfId="0" applyNumberFormat="1" applyFont="1" applyFill="1" applyBorder="1" applyAlignment="1" applyProtection="1">
      <alignment wrapText="1"/>
    </xf>
    <xf numFmtId="2" fontId="11" fillId="0" borderId="7" xfId="0" applyNumberFormat="1" applyFont="1" applyFill="1" applyBorder="1" applyAlignment="1" applyProtection="1">
      <alignment wrapText="1"/>
    </xf>
    <xf numFmtId="0" fontId="8" fillId="0" borderId="3" xfId="0" applyFont="1" applyFill="1" applyBorder="1" applyAlignment="1" applyProtection="1">
      <alignment vertical="center" wrapText="1"/>
    </xf>
    <xf numFmtId="0" fontId="8" fillId="0" borderId="12" xfId="0" applyFont="1" applyFill="1" applyBorder="1" applyAlignment="1" applyProtection="1">
      <alignment vertical="center" wrapText="1"/>
    </xf>
    <xf numFmtId="2" fontId="8" fillId="0" borderId="8" xfId="0" applyNumberFormat="1" applyFont="1" applyFill="1" applyBorder="1" applyAlignment="1" applyProtection="1">
      <alignment wrapText="1"/>
    </xf>
    <xf numFmtId="2" fontId="12" fillId="0" borderId="7" xfId="0" applyNumberFormat="1" applyFont="1" applyFill="1" applyBorder="1" applyAlignment="1" applyProtection="1">
      <alignment horizontal="right" wrapText="1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2" fontId="12" fillId="0" borderId="0" xfId="0" applyNumberFormat="1" applyFont="1" applyFill="1" applyAlignment="1" applyProtection="1">
      <protection locked="0"/>
    </xf>
    <xf numFmtId="2" fontId="12" fillId="0" borderId="7" xfId="0" applyNumberFormat="1" applyFont="1" applyFill="1" applyBorder="1" applyAlignment="1" applyProtection="1">
      <alignment wrapText="1"/>
      <protection locked="0"/>
    </xf>
    <xf numFmtId="0" fontId="12" fillId="0" borderId="3" xfId="0" applyFont="1" applyFill="1" applyBorder="1" applyAlignment="1" applyProtection="1">
      <alignment horizontal="justify" vertical="center" wrapText="1"/>
      <protection locked="0"/>
    </xf>
    <xf numFmtId="2" fontId="12" fillId="0" borderId="9" xfId="0" applyNumberFormat="1" applyFont="1" applyFill="1" applyBorder="1" applyAlignment="1" applyProtection="1">
      <alignment horizontal="right" wrapText="1"/>
      <protection locked="0"/>
    </xf>
    <xf numFmtId="2" fontId="12" fillId="0" borderId="0" xfId="0" applyNumberFormat="1" applyFont="1" applyFill="1" applyAlignment="1" applyProtection="1">
      <alignment vertical="center"/>
      <protection locked="0"/>
    </xf>
    <xf numFmtId="2" fontId="12" fillId="0" borderId="7" xfId="0" applyNumberFormat="1" applyFont="1" applyFill="1" applyBorder="1" applyAlignment="1" applyProtection="1">
      <alignment horizontal="justify" vertical="center" wrapText="1"/>
      <protection locked="0"/>
    </xf>
    <xf numFmtId="2" fontId="12" fillId="0" borderId="8" xfId="0" applyNumberFormat="1" applyFont="1" applyFill="1" applyBorder="1" applyAlignment="1" applyProtection="1">
      <alignment horizontal="justify" vertical="center" wrapText="1"/>
      <protection locked="0"/>
    </xf>
    <xf numFmtId="0" fontId="6" fillId="0" borderId="3" xfId="0" applyFont="1" applyFill="1" applyBorder="1" applyAlignment="1" applyProtection="1">
      <alignment horizontal="justify" vertical="center" wrapText="1"/>
      <protection locked="0"/>
    </xf>
    <xf numFmtId="2" fontId="12" fillId="0" borderId="7" xfId="1" applyNumberFormat="1" applyFont="1" applyFill="1" applyBorder="1" applyAlignment="1" applyProtection="1">
      <alignment wrapText="1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43" fontId="12" fillId="0" borderId="7" xfId="1" applyFont="1" applyFill="1" applyBorder="1" applyAlignment="1" applyProtection="1">
      <alignment wrapText="1"/>
      <protection locked="0"/>
    </xf>
    <xf numFmtId="43" fontId="12" fillId="0" borderId="0" xfId="1" applyFont="1" applyFill="1" applyBorder="1" applyAlignment="1" applyProtection="1">
      <alignment horizontal="left" vertical="center"/>
      <protection locked="0"/>
    </xf>
    <xf numFmtId="43" fontId="12" fillId="0" borderId="0" xfId="1" applyFont="1" applyFill="1" applyBorder="1" applyAlignment="1" applyProtection="1">
      <alignment horizontal="left" vertical="center" wrapText="1"/>
      <protection locked="0"/>
    </xf>
    <xf numFmtId="1" fontId="12" fillId="0" borderId="7" xfId="0" applyNumberFormat="1" applyFont="1" applyFill="1" applyBorder="1" applyAlignment="1" applyProtection="1">
      <alignment horizontal="right" wrapText="1"/>
      <protection locked="0"/>
    </xf>
    <xf numFmtId="2" fontId="6" fillId="0" borderId="7" xfId="1" applyNumberFormat="1" applyFont="1" applyFill="1" applyBorder="1" applyAlignment="1" applyProtection="1">
      <alignment wrapText="1"/>
    </xf>
    <xf numFmtId="2" fontId="12" fillId="0" borderId="0" xfId="1" applyNumberFormat="1" applyFont="1" applyFill="1" applyAlignment="1" applyProtection="1">
      <protection locked="0"/>
    </xf>
    <xf numFmtId="2" fontId="11" fillId="0" borderId="7" xfId="1" applyNumberFormat="1" applyFont="1" applyFill="1" applyBorder="1" applyAlignment="1" applyProtection="1">
      <alignment wrapText="1"/>
    </xf>
    <xf numFmtId="2" fontId="8" fillId="0" borderId="8" xfId="1" applyNumberFormat="1" applyFont="1" applyFill="1" applyBorder="1" applyAlignment="1" applyProtection="1">
      <alignment wrapText="1"/>
    </xf>
    <xf numFmtId="43" fontId="12" fillId="0" borderId="7" xfId="1" applyFont="1" applyFill="1" applyBorder="1" applyAlignment="1" applyProtection="1">
      <alignment horizontal="right" wrapText="1"/>
      <protection locked="0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2" fontId="12" fillId="0" borderId="7" xfId="1" applyNumberFormat="1" applyFont="1" applyFill="1" applyBorder="1" applyAlignment="1" applyProtection="1">
      <alignment horizontal="right" wrapText="1"/>
      <protection locked="0"/>
    </xf>
    <xf numFmtId="0" fontId="6" fillId="0" borderId="0" xfId="0" applyFont="1" applyFill="1" applyAlignment="1" applyProtection="1">
      <alignment vertical="center"/>
    </xf>
    <xf numFmtId="2" fontId="12" fillId="0" borderId="5" xfId="0" applyNumberFormat="1" applyFont="1" applyFill="1" applyBorder="1" applyAlignment="1" applyProtection="1">
      <alignment horizontal="justify" vertical="center" wrapText="1"/>
      <protection locked="0"/>
    </xf>
    <xf numFmtId="2" fontId="12" fillId="0" borderId="12" xfId="0" applyNumberFormat="1" applyFont="1" applyFill="1" applyBorder="1" applyAlignment="1" applyProtection="1">
      <alignment vertical="center"/>
      <protection locked="0"/>
    </xf>
    <xf numFmtId="2" fontId="12" fillId="0" borderId="0" xfId="0" applyNumberFormat="1" applyFont="1" applyFill="1" applyAlignment="1" applyProtection="1">
      <alignment horizontal="right"/>
      <protection locked="0"/>
    </xf>
    <xf numFmtId="0" fontId="9" fillId="0" borderId="0" xfId="0" applyFont="1" applyAlignment="1" applyProtection="1">
      <alignment horizontal="left" vertical="center"/>
    </xf>
    <xf numFmtId="0" fontId="7" fillId="0" borderId="2" xfId="0" applyFont="1" applyFill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 wrapText="1"/>
    </xf>
    <xf numFmtId="0" fontId="6" fillId="0" borderId="0" xfId="0" applyFont="1" applyFill="1" applyAlignment="1" applyProtection="1">
      <alignment vertical="center"/>
    </xf>
    <xf numFmtId="0" fontId="7" fillId="0" borderId="13" xfId="0" applyFont="1" applyFill="1" applyBorder="1" applyAlignment="1" applyProtection="1">
      <alignment vertical="center" wrapText="1"/>
    </xf>
    <xf numFmtId="0" fontId="0" fillId="0" borderId="14" xfId="0" applyBorder="1" applyAlignment="1" applyProtection="1">
      <alignment vertical="center" wrapText="1"/>
    </xf>
    <xf numFmtId="0" fontId="0" fillId="0" borderId="15" xfId="0" applyBorder="1" applyAlignment="1" applyProtection="1">
      <alignment vertical="center" wrapText="1"/>
    </xf>
    <xf numFmtId="0" fontId="9" fillId="0" borderId="0" xfId="0" applyFont="1" applyAlignment="1" applyProtection="1">
      <alignment horizontal="left" vertical="center" wrapText="1"/>
    </xf>
    <xf numFmtId="0" fontId="13" fillId="0" borderId="2" xfId="0" applyFont="1" applyFill="1" applyBorder="1" applyAlignment="1" applyProtection="1">
      <alignment horizontal="center" vertical="top" wrapText="1"/>
      <protection locked="0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5" fillId="0" borderId="0" xfId="0" applyFont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</cellXfs>
  <cellStyles count="4">
    <cellStyle name="Millares" xfId="1" builtinId="3"/>
    <cellStyle name="Normal" xfId="0" builtinId="0"/>
    <cellStyle name="Normal 3" xfId="2"/>
    <cellStyle name="Norma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nanzas/Desktop/Deuda%20documentada%20(proyeccion%20de%20deuda)/DEUDA%20DOCUMETADA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OS 18"/>
      <sheetName val="Real Mensual 18"/>
    </sheetNames>
    <sheetDataSet>
      <sheetData sheetId="0">
        <row r="13">
          <cell r="Q13">
            <v>2777777.7600000002</v>
          </cell>
        </row>
        <row r="14">
          <cell r="Q14">
            <v>690295.99</v>
          </cell>
        </row>
        <row r="15">
          <cell r="Q15">
            <v>0</v>
          </cell>
        </row>
        <row r="19">
          <cell r="Q19">
            <v>4687400.45</v>
          </cell>
        </row>
        <row r="20">
          <cell r="Q20">
            <v>5568756.9199999999</v>
          </cell>
        </row>
        <row r="21">
          <cell r="Q21">
            <v>0</v>
          </cell>
        </row>
        <row r="25">
          <cell r="Q25">
            <v>7541985.6099999994</v>
          </cell>
        </row>
        <row r="26">
          <cell r="Q26">
            <v>8943816.0299999993</v>
          </cell>
        </row>
        <row r="27">
          <cell r="Q27">
            <v>0</v>
          </cell>
        </row>
        <row r="31">
          <cell r="Q31">
            <v>5234402.79</v>
          </cell>
        </row>
        <row r="32">
          <cell r="Q32">
            <v>9131558.9900000002</v>
          </cell>
        </row>
        <row r="33">
          <cell r="Q33">
            <v>0</v>
          </cell>
        </row>
        <row r="37">
          <cell r="Q37">
            <v>2967426.06</v>
          </cell>
        </row>
        <row r="38">
          <cell r="Q38">
            <v>5176755.92</v>
          </cell>
        </row>
        <row r="39">
          <cell r="Q39">
            <v>0</v>
          </cell>
        </row>
        <row r="43">
          <cell r="Q43">
            <v>1221981.08</v>
          </cell>
        </row>
        <row r="44">
          <cell r="Q44">
            <v>9985695.879999999</v>
          </cell>
        </row>
        <row r="45">
          <cell r="Q45">
            <v>357694.98</v>
          </cell>
        </row>
        <row r="49">
          <cell r="Q49">
            <v>3520829.33</v>
          </cell>
        </row>
        <row r="50">
          <cell r="Q50">
            <v>29224490.5</v>
          </cell>
        </row>
        <row r="51">
          <cell r="Q51">
            <v>0</v>
          </cell>
        </row>
        <row r="55">
          <cell r="Q55">
            <v>360699.95</v>
          </cell>
        </row>
        <row r="56">
          <cell r="Q56">
            <v>2993865.89</v>
          </cell>
        </row>
        <row r="57">
          <cell r="Q57">
            <v>0</v>
          </cell>
        </row>
        <row r="61">
          <cell r="Q61">
            <v>553794.05000000005</v>
          </cell>
        </row>
        <row r="62">
          <cell r="Q62">
            <v>4598665.3099999996</v>
          </cell>
        </row>
        <row r="63">
          <cell r="Q63">
            <v>0</v>
          </cell>
        </row>
        <row r="67">
          <cell r="Q67">
            <v>2251252.7599999998</v>
          </cell>
        </row>
        <row r="68">
          <cell r="Q68">
            <v>18563880.329999998</v>
          </cell>
        </row>
        <row r="69">
          <cell r="Q69">
            <v>0</v>
          </cell>
        </row>
        <row r="73">
          <cell r="Q73">
            <v>7416955.71</v>
          </cell>
        </row>
        <row r="74">
          <cell r="Q74">
            <v>46061782.010000005</v>
          </cell>
        </row>
        <row r="75">
          <cell r="Q75">
            <v>79890.33</v>
          </cell>
        </row>
        <row r="79">
          <cell r="Q79">
            <v>1659793.5999999999</v>
          </cell>
        </row>
        <row r="80">
          <cell r="Q80">
            <v>10189473.82</v>
          </cell>
        </row>
        <row r="81">
          <cell r="Q81">
            <v>0</v>
          </cell>
        </row>
        <row r="85">
          <cell r="Q85">
            <v>1576986.5499999998</v>
          </cell>
        </row>
        <row r="86">
          <cell r="Q86">
            <v>13007988.460000001</v>
          </cell>
        </row>
        <row r="87">
          <cell r="Q87">
            <v>0</v>
          </cell>
        </row>
        <row r="91">
          <cell r="Q91">
            <v>3616619.4200000004</v>
          </cell>
        </row>
        <row r="92">
          <cell r="Q92">
            <v>28220463.219999999</v>
          </cell>
        </row>
        <row r="93">
          <cell r="Q93">
            <v>0</v>
          </cell>
        </row>
        <row r="97">
          <cell r="Q97">
            <v>0</v>
          </cell>
        </row>
        <row r="98">
          <cell r="Q98">
            <v>11334441.629999999</v>
          </cell>
        </row>
        <row r="99">
          <cell r="Q99">
            <v>0</v>
          </cell>
        </row>
        <row r="103">
          <cell r="Q103">
            <v>180051.96000000002</v>
          </cell>
        </row>
        <row r="104">
          <cell r="Q104">
            <v>15237856.800000001</v>
          </cell>
        </row>
        <row r="105">
          <cell r="Q105">
            <v>0</v>
          </cell>
        </row>
        <row r="114">
          <cell r="Q114">
            <v>4405103.74</v>
          </cell>
        </row>
        <row r="115">
          <cell r="Q115">
            <v>5182587.5</v>
          </cell>
        </row>
        <row r="116">
          <cell r="Q116">
            <v>0</v>
          </cell>
        </row>
        <row r="120">
          <cell r="Q120">
            <v>6224066.4000000004</v>
          </cell>
        </row>
        <row r="121">
          <cell r="Q121">
            <v>4060890.8</v>
          </cell>
        </row>
        <row r="122">
          <cell r="Q122">
            <v>0</v>
          </cell>
        </row>
        <row r="126">
          <cell r="Q126">
            <v>25397322.18</v>
          </cell>
        </row>
        <row r="127">
          <cell r="Q127">
            <v>21966526.189999998</v>
          </cell>
        </row>
        <row r="128">
          <cell r="Q128">
            <v>104420.88</v>
          </cell>
        </row>
        <row r="132">
          <cell r="Q132">
            <v>33446001.509999998</v>
          </cell>
        </row>
        <row r="133">
          <cell r="Q133">
            <v>26474032.560000002</v>
          </cell>
        </row>
        <row r="134">
          <cell r="Q134">
            <v>0</v>
          </cell>
        </row>
        <row r="139">
          <cell r="Q139">
            <v>19249157.369999997</v>
          </cell>
        </row>
        <row r="145">
          <cell r="Q145">
            <v>6202500</v>
          </cell>
        </row>
        <row r="151">
          <cell r="Q151">
            <v>6123271.3100000005</v>
          </cell>
        </row>
        <row r="157">
          <cell r="Q157">
            <v>4312953.03</v>
          </cell>
        </row>
        <row r="163">
          <cell r="Q163">
            <v>10149453.66</v>
          </cell>
        </row>
        <row r="168">
          <cell r="Q168">
            <v>4870733.26</v>
          </cell>
        </row>
        <row r="169">
          <cell r="Q169">
            <v>30085486.989999998</v>
          </cell>
        </row>
        <row r="170">
          <cell r="Q170">
            <v>0</v>
          </cell>
        </row>
        <row r="174">
          <cell r="Q174">
            <v>5162911.1100000003</v>
          </cell>
        </row>
        <row r="175">
          <cell r="Q175">
            <v>41723319.689999998</v>
          </cell>
        </row>
        <row r="176">
          <cell r="Q176">
            <v>0</v>
          </cell>
        </row>
        <row r="180">
          <cell r="Q180">
            <v>12461358.060000001</v>
          </cell>
        </row>
        <row r="181">
          <cell r="Q181">
            <v>17890547.91</v>
          </cell>
        </row>
        <row r="182">
          <cell r="Q182">
            <v>0</v>
          </cell>
        </row>
        <row r="187">
          <cell r="Q187">
            <v>1841735.81</v>
          </cell>
        </row>
        <row r="193">
          <cell r="Q193">
            <v>1230599.99</v>
          </cell>
        </row>
        <row r="198">
          <cell r="Q198">
            <v>127183</v>
          </cell>
        </row>
        <row r="199">
          <cell r="Q199">
            <v>9181802.4400000013</v>
          </cell>
        </row>
        <row r="200">
          <cell r="Q200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0"/>
  <sheetViews>
    <sheetView tabSelected="1" topLeftCell="B1" zoomScale="70" zoomScaleNormal="70" workbookViewId="0">
      <selection activeCell="F16" sqref="F16"/>
    </sheetView>
  </sheetViews>
  <sheetFormatPr baseColWidth="10" defaultRowHeight="15" x14ac:dyDescent="0.25"/>
  <cols>
    <col min="1" max="1" width="0" hidden="1" customWidth="1"/>
    <col min="2" max="2" width="4.5703125" customWidth="1"/>
    <col min="3" max="3" width="27.85546875" customWidth="1"/>
    <col min="4" max="4" width="0.85546875" customWidth="1"/>
    <col min="5" max="5" width="48" customWidth="1"/>
    <col min="6" max="6" width="32.85546875" customWidth="1"/>
    <col min="7" max="7" width="33.28515625" customWidth="1"/>
    <col min="8" max="8" width="35.42578125" customWidth="1"/>
    <col min="9" max="9" width="38.28515625" customWidth="1"/>
    <col min="10" max="10" width="34.7109375" customWidth="1"/>
    <col min="11" max="11" width="36.140625" customWidth="1"/>
    <col min="12" max="12" width="50.85546875" customWidth="1"/>
  </cols>
  <sheetData>
    <row r="1" spans="1:13" x14ac:dyDescent="0.25">
      <c r="A1" s="1"/>
      <c r="B1" s="2"/>
      <c r="C1" s="2"/>
      <c r="D1" s="2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1"/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</row>
    <row r="3" spans="1:13" ht="15.75" x14ac:dyDescent="0.25">
      <c r="A3" s="1"/>
      <c r="B3" s="88" t="s">
        <v>0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1"/>
    </row>
    <row r="4" spans="1:13" x14ac:dyDescent="0.25">
      <c r="A4" s="1"/>
      <c r="B4" s="2"/>
      <c r="C4" s="2"/>
      <c r="D4" s="2"/>
      <c r="E4" s="1"/>
      <c r="F4" s="1"/>
      <c r="G4" s="1"/>
      <c r="H4" s="1"/>
      <c r="I4" s="1"/>
      <c r="J4" s="1"/>
      <c r="K4" s="1"/>
      <c r="L4" s="1"/>
      <c r="M4" s="1"/>
    </row>
    <row r="5" spans="1:13" ht="21" customHeight="1" x14ac:dyDescent="0.25">
      <c r="A5" s="1"/>
      <c r="B5" s="85" t="s">
        <v>1</v>
      </c>
      <c r="C5" s="86"/>
      <c r="D5" s="86"/>
      <c r="E5" s="86"/>
      <c r="F5" s="86"/>
      <c r="G5" s="86"/>
      <c r="H5" s="86"/>
      <c r="I5" s="86"/>
      <c r="J5" s="86"/>
      <c r="K5" s="86"/>
      <c r="L5" s="87"/>
      <c r="M5" s="1"/>
    </row>
    <row r="6" spans="1:13" x14ac:dyDescent="0.25">
      <c r="A6" s="1"/>
      <c r="B6" s="89" t="s">
        <v>0</v>
      </c>
      <c r="C6" s="90"/>
      <c r="D6" s="90"/>
      <c r="E6" s="90"/>
      <c r="F6" s="90"/>
      <c r="G6" s="90"/>
      <c r="H6" s="90"/>
      <c r="I6" s="90"/>
      <c r="J6" s="90"/>
      <c r="K6" s="90"/>
      <c r="L6" s="91"/>
      <c r="M6" s="1"/>
    </row>
    <row r="7" spans="1:13" x14ac:dyDescent="0.25">
      <c r="A7" s="1"/>
      <c r="B7" s="89" t="s">
        <v>78</v>
      </c>
      <c r="C7" s="90"/>
      <c r="D7" s="90"/>
      <c r="E7" s="90"/>
      <c r="F7" s="90"/>
      <c r="G7" s="90"/>
      <c r="H7" s="90"/>
      <c r="I7" s="90"/>
      <c r="J7" s="90"/>
      <c r="K7" s="90"/>
      <c r="L7" s="91"/>
      <c r="M7" s="1"/>
    </row>
    <row r="8" spans="1:13" x14ac:dyDescent="0.25">
      <c r="A8" s="1"/>
      <c r="B8" s="92" t="s">
        <v>2</v>
      </c>
      <c r="C8" s="93"/>
      <c r="D8" s="93"/>
      <c r="E8" s="93"/>
      <c r="F8" s="93"/>
      <c r="G8" s="93"/>
      <c r="H8" s="93"/>
      <c r="I8" s="93"/>
      <c r="J8" s="93"/>
      <c r="K8" s="93"/>
      <c r="L8" s="94"/>
      <c r="M8" s="1"/>
    </row>
    <row r="9" spans="1:13" ht="45" x14ac:dyDescent="0.25">
      <c r="A9" s="1"/>
      <c r="B9" s="81" t="s">
        <v>3</v>
      </c>
      <c r="C9" s="82"/>
      <c r="D9" s="82"/>
      <c r="E9" s="83"/>
      <c r="F9" s="3" t="s">
        <v>79</v>
      </c>
      <c r="G9" s="3" t="s">
        <v>4</v>
      </c>
      <c r="H9" s="3" t="s">
        <v>5</v>
      </c>
      <c r="I9" s="3" t="s">
        <v>6</v>
      </c>
      <c r="J9" s="3" t="s">
        <v>7</v>
      </c>
      <c r="K9" s="3" t="s">
        <v>8</v>
      </c>
      <c r="L9" s="3" t="s">
        <v>9</v>
      </c>
      <c r="M9" s="1"/>
    </row>
    <row r="10" spans="1:13" ht="13.5" customHeight="1" x14ac:dyDescent="0.25">
      <c r="A10" s="1"/>
      <c r="B10" s="4"/>
      <c r="C10" s="25"/>
      <c r="D10" s="25"/>
      <c r="E10" s="26"/>
      <c r="F10" s="36"/>
      <c r="G10" s="36"/>
      <c r="H10" s="36"/>
      <c r="I10" s="36"/>
      <c r="J10" s="36"/>
      <c r="K10" s="36"/>
      <c r="L10" s="36"/>
      <c r="M10" s="1"/>
    </row>
    <row r="11" spans="1:13" ht="18" customHeight="1" x14ac:dyDescent="0.25">
      <c r="A11" s="1"/>
      <c r="B11" s="33" t="s">
        <v>10</v>
      </c>
      <c r="C11" s="5"/>
      <c r="D11" s="5"/>
      <c r="E11" s="6"/>
      <c r="F11" s="45"/>
      <c r="G11" s="46"/>
      <c r="H11" s="46"/>
      <c r="I11" s="46"/>
      <c r="J11" s="46"/>
      <c r="K11" s="46"/>
      <c r="L11" s="46"/>
      <c r="M11" s="1"/>
    </row>
    <row r="12" spans="1:13" ht="24" customHeight="1" x14ac:dyDescent="0.25">
      <c r="A12" s="1"/>
      <c r="B12" s="7"/>
      <c r="C12" s="34" t="s">
        <v>11</v>
      </c>
      <c r="D12" s="34"/>
      <c r="E12" s="35"/>
      <c r="F12" s="45"/>
      <c r="G12" s="46"/>
      <c r="H12" s="46"/>
      <c r="I12" s="46"/>
      <c r="J12" s="46"/>
      <c r="K12" s="46"/>
      <c r="L12" s="46"/>
      <c r="M12" s="1"/>
    </row>
    <row r="13" spans="1:13" ht="15.75" x14ac:dyDescent="0.25">
      <c r="A13" s="1"/>
      <c r="B13" s="7"/>
      <c r="C13" s="2"/>
      <c r="D13" s="32" t="s">
        <v>12</v>
      </c>
      <c r="E13" s="31"/>
      <c r="F13" s="43" t="s">
        <v>51</v>
      </c>
      <c r="G13" s="43" t="s">
        <v>51</v>
      </c>
      <c r="H13" s="43" t="s">
        <v>51</v>
      </c>
      <c r="I13" s="43" t="s">
        <v>51</v>
      </c>
      <c r="J13" s="43" t="s">
        <v>51</v>
      </c>
      <c r="K13" s="43" t="s">
        <v>51</v>
      </c>
      <c r="L13" s="43" t="s">
        <v>51</v>
      </c>
      <c r="M13" s="1"/>
    </row>
    <row r="14" spans="1:13" ht="15.75" x14ac:dyDescent="0.25">
      <c r="A14" s="1"/>
      <c r="B14" s="7"/>
      <c r="C14" s="2"/>
      <c r="D14" s="2"/>
      <c r="E14" s="47" t="s">
        <v>13</v>
      </c>
      <c r="F14" s="43" t="s">
        <v>51</v>
      </c>
      <c r="G14" s="43" t="s">
        <v>51</v>
      </c>
      <c r="H14" s="43" t="s">
        <v>51</v>
      </c>
      <c r="I14" s="43" t="s">
        <v>51</v>
      </c>
      <c r="J14" s="43" t="s">
        <v>51</v>
      </c>
      <c r="K14" s="43" t="s">
        <v>51</v>
      </c>
      <c r="L14" s="43" t="s">
        <v>51</v>
      </c>
      <c r="M14" s="1"/>
    </row>
    <row r="15" spans="1:13" ht="15.75" x14ac:dyDescent="0.25">
      <c r="A15" s="1"/>
      <c r="B15" s="7"/>
      <c r="C15" s="2"/>
      <c r="D15" s="2"/>
      <c r="E15" s="47" t="s">
        <v>14</v>
      </c>
      <c r="F15" s="43" t="s">
        <v>51</v>
      </c>
      <c r="G15" s="43" t="s">
        <v>51</v>
      </c>
      <c r="H15" s="43" t="s">
        <v>51</v>
      </c>
      <c r="I15" s="43" t="s">
        <v>51</v>
      </c>
      <c r="J15" s="43" t="s">
        <v>51</v>
      </c>
      <c r="K15" s="43" t="s">
        <v>51</v>
      </c>
      <c r="L15" s="43" t="s">
        <v>51</v>
      </c>
      <c r="M15" s="1"/>
    </row>
    <row r="16" spans="1:13" ht="15.75" x14ac:dyDescent="0.25">
      <c r="A16" s="1"/>
      <c r="B16" s="7"/>
      <c r="C16" s="2"/>
      <c r="D16" s="2"/>
      <c r="E16" s="47" t="s">
        <v>15</v>
      </c>
      <c r="F16" s="43" t="s">
        <v>51</v>
      </c>
      <c r="G16" s="43" t="s">
        <v>51</v>
      </c>
      <c r="H16" s="43" t="s">
        <v>51</v>
      </c>
      <c r="I16" s="43" t="s">
        <v>51</v>
      </c>
      <c r="J16" s="43" t="s">
        <v>51</v>
      </c>
      <c r="K16" s="43" t="s">
        <v>51</v>
      </c>
      <c r="L16" s="43" t="s">
        <v>51</v>
      </c>
      <c r="M16" s="1"/>
    </row>
    <row r="17" spans="1:13" x14ac:dyDescent="0.25">
      <c r="A17" s="1"/>
      <c r="B17" s="7"/>
      <c r="C17" s="2"/>
      <c r="D17" s="2"/>
      <c r="E17" s="31"/>
      <c r="F17" s="37"/>
      <c r="G17" s="38"/>
      <c r="H17" s="38"/>
      <c r="I17" s="38"/>
      <c r="J17" s="38"/>
      <c r="K17" s="38"/>
      <c r="L17" s="38"/>
      <c r="M17" s="1"/>
    </row>
    <row r="18" spans="1:13" ht="15.75" x14ac:dyDescent="0.25">
      <c r="A18" s="1"/>
      <c r="B18" s="7"/>
      <c r="C18" s="2"/>
      <c r="D18" s="32" t="s">
        <v>16</v>
      </c>
      <c r="E18" s="31"/>
      <c r="F18" s="43" t="s">
        <v>51</v>
      </c>
      <c r="G18" s="43" t="s">
        <v>51</v>
      </c>
      <c r="H18" s="43" t="s">
        <v>51</v>
      </c>
      <c r="I18" s="43" t="s">
        <v>51</v>
      </c>
      <c r="J18" s="43" t="s">
        <v>51</v>
      </c>
      <c r="K18" s="43" t="s">
        <v>51</v>
      </c>
      <c r="L18" s="43" t="s">
        <v>51</v>
      </c>
      <c r="M18" s="1"/>
    </row>
    <row r="19" spans="1:13" ht="15.75" x14ac:dyDescent="0.25">
      <c r="A19" s="1"/>
      <c r="B19" s="7"/>
      <c r="C19" s="2"/>
      <c r="D19" s="2"/>
      <c r="E19" s="47" t="s">
        <v>17</v>
      </c>
      <c r="F19" s="43" t="s">
        <v>51</v>
      </c>
      <c r="G19" s="43" t="s">
        <v>51</v>
      </c>
      <c r="H19" s="43" t="s">
        <v>51</v>
      </c>
      <c r="I19" s="43" t="s">
        <v>51</v>
      </c>
      <c r="J19" s="43" t="s">
        <v>51</v>
      </c>
      <c r="K19" s="43" t="s">
        <v>51</v>
      </c>
      <c r="L19" s="43" t="s">
        <v>51</v>
      </c>
      <c r="M19" s="1"/>
    </row>
    <row r="20" spans="1:13" ht="15.75" x14ac:dyDescent="0.25">
      <c r="A20" s="1"/>
      <c r="B20" s="7"/>
      <c r="C20" s="2"/>
      <c r="D20" s="2"/>
      <c r="E20" s="47" t="s">
        <v>18</v>
      </c>
      <c r="F20" s="43" t="s">
        <v>51</v>
      </c>
      <c r="G20" s="43" t="s">
        <v>51</v>
      </c>
      <c r="H20" s="43" t="s">
        <v>51</v>
      </c>
      <c r="I20" s="43" t="s">
        <v>51</v>
      </c>
      <c r="J20" s="43" t="s">
        <v>51</v>
      </c>
      <c r="K20" s="43" t="s">
        <v>51</v>
      </c>
      <c r="L20" s="43" t="s">
        <v>51</v>
      </c>
      <c r="M20" s="1"/>
    </row>
    <row r="21" spans="1:13" ht="15.75" x14ac:dyDescent="0.25">
      <c r="A21" s="1"/>
      <c r="B21" s="7"/>
      <c r="C21" s="2"/>
      <c r="D21" s="2"/>
      <c r="E21" s="47" t="s">
        <v>19</v>
      </c>
      <c r="F21" s="43" t="s">
        <v>51</v>
      </c>
      <c r="G21" s="43" t="s">
        <v>51</v>
      </c>
      <c r="H21" s="43" t="s">
        <v>51</v>
      </c>
      <c r="I21" s="43" t="s">
        <v>51</v>
      </c>
      <c r="J21" s="43" t="s">
        <v>51</v>
      </c>
      <c r="K21" s="43" t="s">
        <v>51</v>
      </c>
      <c r="L21" s="43" t="s">
        <v>51</v>
      </c>
      <c r="M21" s="1"/>
    </row>
    <row r="22" spans="1:13" x14ac:dyDescent="0.25">
      <c r="A22" s="1"/>
      <c r="B22" s="7"/>
      <c r="C22" s="2"/>
      <c r="D22" s="2"/>
      <c r="E22" s="31"/>
      <c r="F22" s="38"/>
      <c r="G22" s="38"/>
      <c r="H22" s="38"/>
      <c r="I22" s="38"/>
      <c r="J22" s="38"/>
      <c r="K22" s="38"/>
      <c r="L22" s="38"/>
      <c r="M22" s="1"/>
    </row>
    <row r="23" spans="1:13" ht="15.75" x14ac:dyDescent="0.25">
      <c r="A23" s="1"/>
      <c r="B23" s="7"/>
      <c r="C23" s="2"/>
      <c r="D23" s="2" t="s">
        <v>20</v>
      </c>
      <c r="E23" s="31"/>
      <c r="F23" s="43" t="s">
        <v>51</v>
      </c>
      <c r="G23" s="43" t="s">
        <v>51</v>
      </c>
      <c r="H23" s="43" t="s">
        <v>51</v>
      </c>
      <c r="I23" s="43" t="s">
        <v>51</v>
      </c>
      <c r="J23" s="43" t="s">
        <v>51</v>
      </c>
      <c r="K23" s="43" t="s">
        <v>51</v>
      </c>
      <c r="L23" s="43" t="s">
        <v>51</v>
      </c>
      <c r="M23" s="1"/>
    </row>
    <row r="24" spans="1:13" ht="15.75" x14ac:dyDescent="0.25">
      <c r="A24" s="1"/>
      <c r="B24" s="7"/>
      <c r="C24" s="2"/>
      <c r="D24" s="2"/>
      <c r="E24" s="47" t="s">
        <v>21</v>
      </c>
      <c r="F24" s="43" t="s">
        <v>51</v>
      </c>
      <c r="G24" s="43" t="s">
        <v>51</v>
      </c>
      <c r="H24" s="43" t="s">
        <v>51</v>
      </c>
      <c r="I24" s="43" t="s">
        <v>51</v>
      </c>
      <c r="J24" s="43" t="s">
        <v>51</v>
      </c>
      <c r="K24" s="43" t="s">
        <v>51</v>
      </c>
      <c r="L24" s="43" t="s">
        <v>51</v>
      </c>
      <c r="M24" s="1"/>
    </row>
    <row r="25" spans="1:13" ht="15.75" x14ac:dyDescent="0.25">
      <c r="A25" s="1"/>
      <c r="B25" s="7"/>
      <c r="C25" s="2"/>
      <c r="D25" s="2"/>
      <c r="E25" s="47" t="s">
        <v>22</v>
      </c>
      <c r="F25" s="43" t="s">
        <v>51</v>
      </c>
      <c r="G25" s="43" t="s">
        <v>51</v>
      </c>
      <c r="H25" s="43" t="s">
        <v>51</v>
      </c>
      <c r="I25" s="43" t="s">
        <v>51</v>
      </c>
      <c r="J25" s="43" t="s">
        <v>51</v>
      </c>
      <c r="K25" s="43" t="s">
        <v>51</v>
      </c>
      <c r="L25" s="43" t="s">
        <v>51</v>
      </c>
      <c r="M25" s="1"/>
    </row>
    <row r="26" spans="1:13" ht="15.75" x14ac:dyDescent="0.25">
      <c r="A26" s="1"/>
      <c r="B26" s="7"/>
      <c r="C26" s="2"/>
      <c r="D26" s="2"/>
      <c r="E26" s="47" t="s">
        <v>23</v>
      </c>
      <c r="F26" s="43" t="s">
        <v>51</v>
      </c>
      <c r="G26" s="43" t="s">
        <v>51</v>
      </c>
      <c r="H26" s="43" t="s">
        <v>51</v>
      </c>
      <c r="I26" s="43" t="s">
        <v>51</v>
      </c>
      <c r="J26" s="43" t="s">
        <v>51</v>
      </c>
      <c r="K26" s="43" t="s">
        <v>51</v>
      </c>
      <c r="L26" s="43" t="s">
        <v>51</v>
      </c>
      <c r="M26" s="1"/>
    </row>
    <row r="27" spans="1:13" x14ac:dyDescent="0.25">
      <c r="A27" s="1"/>
      <c r="B27" s="7"/>
      <c r="C27" s="2"/>
      <c r="D27" s="2"/>
      <c r="E27" s="31"/>
      <c r="F27" s="38"/>
      <c r="G27" s="38"/>
      <c r="H27" s="38"/>
      <c r="I27" s="38"/>
      <c r="J27" s="38"/>
      <c r="K27" s="38"/>
      <c r="L27" s="38"/>
      <c r="M27" s="1"/>
    </row>
    <row r="28" spans="1:13" ht="15.75" x14ac:dyDescent="0.25">
      <c r="A28" s="1"/>
      <c r="B28" s="7"/>
      <c r="C28" s="34" t="s">
        <v>24</v>
      </c>
      <c r="D28" s="34"/>
      <c r="E28" s="35"/>
      <c r="F28" s="46"/>
      <c r="G28" s="46"/>
      <c r="H28" s="46"/>
      <c r="I28" s="46"/>
      <c r="J28" s="46"/>
      <c r="K28" s="46"/>
      <c r="L28" s="46"/>
      <c r="M28" s="1"/>
    </row>
    <row r="29" spans="1:13" ht="15.75" x14ac:dyDescent="0.25">
      <c r="A29" s="1"/>
      <c r="B29" s="7"/>
      <c r="C29" s="2"/>
      <c r="D29" s="2" t="s">
        <v>25</v>
      </c>
      <c r="E29" s="31"/>
      <c r="F29" s="46"/>
      <c r="G29" s="46"/>
      <c r="H29" s="55"/>
      <c r="I29" s="46"/>
      <c r="J29" s="46"/>
      <c r="K29" s="46"/>
      <c r="L29" s="46"/>
      <c r="M29" s="1"/>
    </row>
    <row r="30" spans="1:13" ht="15.75" x14ac:dyDescent="0.25">
      <c r="A30" s="1"/>
      <c r="B30" s="7"/>
      <c r="C30" s="2"/>
      <c r="D30" s="2"/>
      <c r="E30" s="47" t="s">
        <v>54</v>
      </c>
      <c r="F30" s="55">
        <v>445656180.31999999</v>
      </c>
      <c r="G30" s="67">
        <v>0</v>
      </c>
      <c r="H30" s="55">
        <f>'[1]PAGOS 18'!$Q$25</f>
        <v>7541985.6099999994</v>
      </c>
      <c r="I30" s="43">
        <v>0</v>
      </c>
      <c r="J30" s="55">
        <f t="shared" ref="J30:J41" si="0">F30+G30-H30+I30</f>
        <v>438114194.70999998</v>
      </c>
      <c r="K30" s="55">
        <f>'[1]PAGOS 18'!$Q$26</f>
        <v>8943816.0299999993</v>
      </c>
      <c r="L30" s="63">
        <f>'[1]PAGOS 18'!$Q$27</f>
        <v>0</v>
      </c>
      <c r="M30" s="1"/>
    </row>
    <row r="31" spans="1:13" ht="15.75" x14ac:dyDescent="0.25">
      <c r="A31" s="1"/>
      <c r="B31" s="7"/>
      <c r="C31" s="2"/>
      <c r="D31" s="2"/>
      <c r="E31" s="47" t="s">
        <v>55</v>
      </c>
      <c r="F31" s="55">
        <v>459426349.37</v>
      </c>
      <c r="G31" s="67">
        <v>0</v>
      </c>
      <c r="H31" s="55">
        <f>'[1]PAGOS 18'!$Q$31</f>
        <v>5234402.79</v>
      </c>
      <c r="I31" s="43">
        <v>0</v>
      </c>
      <c r="J31" s="55">
        <f t="shared" si="0"/>
        <v>454191946.57999998</v>
      </c>
      <c r="K31" s="55">
        <f>'[1]PAGOS 18'!$Q$32</f>
        <v>9131558.9900000002</v>
      </c>
      <c r="L31" s="63">
        <f>'[1]PAGOS 18'!$Q$33</f>
        <v>0</v>
      </c>
      <c r="M31" s="1"/>
    </row>
    <row r="32" spans="1:13" ht="15.75" x14ac:dyDescent="0.25">
      <c r="A32" s="1"/>
      <c r="B32" s="7"/>
      <c r="C32" s="2"/>
      <c r="D32" s="2"/>
      <c r="E32" s="47" t="s">
        <v>56</v>
      </c>
      <c r="F32" s="55">
        <v>280382603.66445976</v>
      </c>
      <c r="G32" s="67">
        <v>0</v>
      </c>
      <c r="H32" s="55">
        <f>'[1]PAGOS 18'!$Q$19</f>
        <v>4687400.45</v>
      </c>
      <c r="I32" s="43">
        <v>0</v>
      </c>
      <c r="J32" s="55">
        <f t="shared" si="0"/>
        <v>275695203.21445978</v>
      </c>
      <c r="K32" s="55">
        <f>'[1]PAGOS 18'!$Q$20</f>
        <v>5568756.9199999999</v>
      </c>
      <c r="L32" s="63">
        <f>'[1]PAGOS 18'!$Q$21</f>
        <v>0</v>
      </c>
      <c r="M32" s="1"/>
    </row>
    <row r="33" spans="2:12" ht="15.75" x14ac:dyDescent="0.25">
      <c r="B33" s="7"/>
      <c r="C33" s="2"/>
      <c r="D33" s="2"/>
      <c r="E33" s="47" t="s">
        <v>55</v>
      </c>
      <c r="F33" s="55">
        <v>260452578.00467026</v>
      </c>
      <c r="G33" s="67">
        <v>0</v>
      </c>
      <c r="H33" s="55">
        <f>'[1]PAGOS 18'!$Q$37</f>
        <v>2967426.06</v>
      </c>
      <c r="I33" s="43">
        <v>0</v>
      </c>
      <c r="J33" s="55">
        <f t="shared" si="0"/>
        <v>257485151.94467026</v>
      </c>
      <c r="K33" s="55">
        <f>'[1]PAGOS 18'!$Q$38</f>
        <v>5176755.92</v>
      </c>
      <c r="L33" s="63">
        <f>'[1]PAGOS 18'!$Q$39</f>
        <v>0</v>
      </c>
    </row>
    <row r="34" spans="2:12" ht="15.75" x14ac:dyDescent="0.25">
      <c r="B34" s="7"/>
      <c r="C34" s="2"/>
      <c r="D34" s="2"/>
      <c r="E34" s="47" t="s">
        <v>55</v>
      </c>
      <c r="F34" s="55">
        <v>139494199.29999998</v>
      </c>
      <c r="G34" s="67">
        <v>0</v>
      </c>
      <c r="H34" s="55">
        <f>'[1]PAGOS 18'!$Q$55</f>
        <v>360699.95</v>
      </c>
      <c r="I34" s="43">
        <v>0</v>
      </c>
      <c r="J34" s="55">
        <f t="shared" si="0"/>
        <v>139133499.34999999</v>
      </c>
      <c r="K34" s="55">
        <f>'[1]PAGOS 18'!$Q$56</f>
        <v>2993865.89</v>
      </c>
      <c r="L34" s="63">
        <f>'[1]PAGOS 18'!$Q$57</f>
        <v>0</v>
      </c>
    </row>
    <row r="35" spans="2:12" ht="15.75" x14ac:dyDescent="0.25">
      <c r="B35" s="7"/>
      <c r="C35" s="2"/>
      <c r="D35" s="2"/>
      <c r="E35" s="47" t="s">
        <v>57</v>
      </c>
      <c r="F35" s="55">
        <v>2118799764.0799999</v>
      </c>
      <c r="G35" s="67">
        <v>0</v>
      </c>
      <c r="H35" s="55">
        <f>'[1]PAGOS 18'!$Q$73</f>
        <v>7416955.71</v>
      </c>
      <c r="I35" s="43">
        <v>0</v>
      </c>
      <c r="J35" s="55">
        <f t="shared" si="0"/>
        <v>2111382808.3699999</v>
      </c>
      <c r="K35" s="55">
        <f>'[1]PAGOS 18'!$Q$74</f>
        <v>46061782.010000005</v>
      </c>
      <c r="L35" s="55">
        <f>'[1]PAGOS 18'!$Q$75</f>
        <v>79890.33</v>
      </c>
    </row>
    <row r="36" spans="2:12" ht="15.75" x14ac:dyDescent="0.25">
      <c r="B36" s="7"/>
      <c r="C36" s="2"/>
      <c r="D36" s="2"/>
      <c r="E36" s="47" t="s">
        <v>55</v>
      </c>
      <c r="F36" s="55">
        <v>214169844.98000002</v>
      </c>
      <c r="G36" s="67">
        <v>0</v>
      </c>
      <c r="H36" s="55">
        <f>'[1]PAGOS 18'!$Q$61</f>
        <v>553794.05000000005</v>
      </c>
      <c r="I36" s="43">
        <v>0</v>
      </c>
      <c r="J36" s="55">
        <f t="shared" si="0"/>
        <v>213616050.93000001</v>
      </c>
      <c r="K36" s="55">
        <f>'[1]PAGOS 18'!$Q$62</f>
        <v>4598665.3099999996</v>
      </c>
      <c r="L36" s="55">
        <f>'[1]PAGOS 18'!$Q$63</f>
        <v>0</v>
      </c>
    </row>
    <row r="37" spans="2:12" ht="15.75" x14ac:dyDescent="0.25">
      <c r="B37" s="7"/>
      <c r="C37" s="2"/>
      <c r="D37" s="2"/>
      <c r="E37" s="47" t="s">
        <v>57</v>
      </c>
      <c r="F37" s="55">
        <v>474152796.27999997</v>
      </c>
      <c r="G37" s="67">
        <v>0</v>
      </c>
      <c r="H37" s="55">
        <f>'[1]PAGOS 18'!$Q$79</f>
        <v>1659793.5999999999</v>
      </c>
      <c r="I37" s="43">
        <v>0</v>
      </c>
      <c r="J37" s="55">
        <f t="shared" si="0"/>
        <v>472493002.67999995</v>
      </c>
      <c r="K37" s="55">
        <f>'[1]PAGOS 18'!$Q$80</f>
        <v>10189473.82</v>
      </c>
      <c r="L37" s="55">
        <f>'[1]PAGOS 18'!$Q$81</f>
        <v>0</v>
      </c>
    </row>
    <row r="38" spans="2:12" ht="15.75" x14ac:dyDescent="0.25">
      <c r="B38" s="7"/>
      <c r="C38" s="2"/>
      <c r="D38" s="2"/>
      <c r="E38" s="47" t="s">
        <v>55</v>
      </c>
      <c r="F38" s="55">
        <v>870631304.85000014</v>
      </c>
      <c r="G38" s="67">
        <v>0</v>
      </c>
      <c r="H38" s="55">
        <f>'[1]PAGOS 18'!$Q$67</f>
        <v>2251252.7599999998</v>
      </c>
      <c r="I38" s="43">
        <v>0</v>
      </c>
      <c r="J38" s="55">
        <f t="shared" si="0"/>
        <v>868380052.09000015</v>
      </c>
      <c r="K38" s="55">
        <f>'[1]PAGOS 18'!$Q$68</f>
        <v>18563880.329999998</v>
      </c>
      <c r="L38" s="55">
        <f>'[1]PAGOS 18'!$Q$69</f>
        <v>0</v>
      </c>
    </row>
    <row r="39" spans="2:12" ht="15.75" x14ac:dyDescent="0.25">
      <c r="B39" s="7"/>
      <c r="C39" s="2"/>
      <c r="D39" s="2"/>
      <c r="E39" s="47" t="s">
        <v>58</v>
      </c>
      <c r="F39" s="55">
        <v>33333333.760000002</v>
      </c>
      <c r="G39" s="67">
        <v>0</v>
      </c>
      <c r="H39" s="55">
        <f>'[1]PAGOS 18'!$Q$13</f>
        <v>2777777.7600000002</v>
      </c>
      <c r="I39" s="43">
        <v>0</v>
      </c>
      <c r="J39" s="55">
        <f t="shared" si="0"/>
        <v>30555556</v>
      </c>
      <c r="K39" s="55">
        <f>'[1]PAGOS 18'!$Q$14</f>
        <v>690295.99</v>
      </c>
      <c r="L39" s="55">
        <f>'[1]PAGOS 18'!$Q$15</f>
        <v>0</v>
      </c>
    </row>
    <row r="40" spans="2:12" ht="15.75" x14ac:dyDescent="0.25">
      <c r="B40" s="7"/>
      <c r="C40" s="2"/>
      <c r="D40" s="2"/>
      <c r="E40" s="47" t="s">
        <v>59</v>
      </c>
      <c r="F40" s="55">
        <v>472579088.25</v>
      </c>
      <c r="G40" s="67">
        <v>0</v>
      </c>
      <c r="H40" s="55">
        <f>'[1]PAGOS 18'!$Q$43</f>
        <v>1221981.08</v>
      </c>
      <c r="I40" s="43">
        <v>0</v>
      </c>
      <c r="J40" s="55">
        <f t="shared" si="0"/>
        <v>471357107.17000002</v>
      </c>
      <c r="K40" s="55">
        <f>'[1]PAGOS 18'!$Q$44</f>
        <v>9985695.879999999</v>
      </c>
      <c r="L40" s="55">
        <f>'[1]PAGOS 18'!$Q$45</f>
        <v>357694.98</v>
      </c>
    </row>
    <row r="41" spans="2:12" ht="15.75" x14ac:dyDescent="0.25">
      <c r="B41" s="7"/>
      <c r="C41" s="2"/>
      <c r="D41" s="2"/>
      <c r="E41" s="47" t="s">
        <v>55</v>
      </c>
      <c r="F41" s="55">
        <v>1361617098.47</v>
      </c>
      <c r="G41" s="67">
        <v>0</v>
      </c>
      <c r="H41" s="55">
        <f>'[1]PAGOS 18'!$Q$49</f>
        <v>3520829.33</v>
      </c>
      <c r="I41" s="43">
        <v>247.82</v>
      </c>
      <c r="J41" s="55">
        <f t="shared" si="0"/>
        <v>1358096516.96</v>
      </c>
      <c r="K41" s="55">
        <f>'[1]PAGOS 18'!$Q$50</f>
        <v>29224490.5</v>
      </c>
      <c r="L41" s="55">
        <f>'[1]PAGOS 18'!$Q$51</f>
        <v>0</v>
      </c>
    </row>
    <row r="42" spans="2:12" ht="15.75" x14ac:dyDescent="0.25">
      <c r="B42" s="7"/>
      <c r="C42" s="2"/>
      <c r="D42" s="2"/>
      <c r="E42" s="47" t="s">
        <v>55</v>
      </c>
      <c r="F42" s="55">
        <v>609355185.45999992</v>
      </c>
      <c r="G42" s="67">
        <v>0</v>
      </c>
      <c r="H42" s="55">
        <f>'[1]PAGOS 18'!$Q$85</f>
        <v>1576986.5499999998</v>
      </c>
      <c r="I42" s="43">
        <v>0</v>
      </c>
      <c r="J42" s="55">
        <f t="shared" ref="J42:J45" si="1">F42+G42-H42+I42</f>
        <v>607778198.90999997</v>
      </c>
      <c r="K42" s="55">
        <f>'[1]PAGOS 18'!$Q$86</f>
        <v>13007988.460000001</v>
      </c>
      <c r="L42" s="55">
        <f>'[1]PAGOS 18'!$Q$87</f>
        <v>0</v>
      </c>
    </row>
    <row r="43" spans="2:12" ht="15.75" x14ac:dyDescent="0.25">
      <c r="B43" s="7"/>
      <c r="C43" s="2"/>
      <c r="D43" s="2"/>
      <c r="E43" s="47" t="s">
        <v>56</v>
      </c>
      <c r="F43" s="55">
        <v>1315911827.24</v>
      </c>
      <c r="G43" s="67">
        <v>0</v>
      </c>
      <c r="H43" s="55">
        <f>'[1]PAGOS 18'!$Q$91</f>
        <v>3616619.4200000004</v>
      </c>
      <c r="I43" s="43">
        <v>0</v>
      </c>
      <c r="J43" s="55">
        <f t="shared" si="1"/>
        <v>1312295207.8199999</v>
      </c>
      <c r="K43" s="55">
        <f>'[1]PAGOS 18'!$Q$92</f>
        <v>28220463.219999999</v>
      </c>
      <c r="L43" s="55">
        <f>'[1]PAGOS 18'!$Q$93</f>
        <v>0</v>
      </c>
    </row>
    <row r="44" spans="2:12" ht="15.75" x14ac:dyDescent="0.25">
      <c r="B44" s="7"/>
      <c r="C44" s="2"/>
      <c r="D44" s="2"/>
      <c r="E44" s="47" t="s">
        <v>60</v>
      </c>
      <c r="F44" s="55">
        <v>535000000</v>
      </c>
      <c r="G44" s="67">
        <v>0</v>
      </c>
      <c r="H44" s="55">
        <f>'[1]PAGOS 18'!$Q$97</f>
        <v>0</v>
      </c>
      <c r="I44" s="43">
        <v>0</v>
      </c>
      <c r="J44" s="55">
        <f t="shared" si="1"/>
        <v>535000000</v>
      </c>
      <c r="K44" s="55">
        <f>'[1]PAGOS 18'!$Q$98</f>
        <v>11334441.629999999</v>
      </c>
      <c r="L44" s="55">
        <f>'[1]PAGOS 18'!$Q$99</f>
        <v>0</v>
      </c>
    </row>
    <row r="45" spans="2:12" ht="15.75" x14ac:dyDescent="0.25">
      <c r="B45" s="7"/>
      <c r="C45" s="2"/>
      <c r="D45" s="2"/>
      <c r="E45" s="47" t="s">
        <v>57</v>
      </c>
      <c r="F45" s="55">
        <v>734770134.63999999</v>
      </c>
      <c r="G45" s="67">
        <v>0</v>
      </c>
      <c r="H45" s="55">
        <f>'[1]PAGOS 18'!$Q$103</f>
        <v>180051.96000000002</v>
      </c>
      <c r="I45" s="43">
        <v>0</v>
      </c>
      <c r="J45" s="55">
        <f t="shared" si="1"/>
        <v>734590082.67999995</v>
      </c>
      <c r="K45" s="55">
        <f>'[1]PAGOS 18'!$Q$104</f>
        <v>15237856.800000001</v>
      </c>
      <c r="L45" s="55">
        <f>'[1]PAGOS 18'!$Q$105</f>
        <v>0</v>
      </c>
    </row>
    <row r="46" spans="2:12" ht="15.75" x14ac:dyDescent="0.25">
      <c r="B46" s="7"/>
      <c r="C46" s="2"/>
      <c r="D46" s="2"/>
      <c r="E46" s="47" t="s">
        <v>61</v>
      </c>
      <c r="F46" s="55">
        <v>270137061.89999998</v>
      </c>
      <c r="G46" s="67">
        <v>0</v>
      </c>
      <c r="H46" s="55">
        <f>'[1]PAGOS 18'!$Q$114</f>
        <v>4405103.74</v>
      </c>
      <c r="I46" s="43">
        <v>0</v>
      </c>
      <c r="J46" s="55">
        <f t="shared" ref="J46:J53" si="2">F46+G46-H46+I46</f>
        <v>265731958.15999997</v>
      </c>
      <c r="K46" s="55">
        <f>'[1]PAGOS 18'!$Q$115</f>
        <v>5182587.5</v>
      </c>
      <c r="L46" s="55">
        <f>'[1]PAGOS 18'!$Q$116</f>
        <v>0</v>
      </c>
    </row>
    <row r="47" spans="2:12" ht="15.75" x14ac:dyDescent="0.25">
      <c r="B47" s="7"/>
      <c r="C47" s="2"/>
      <c r="D47" s="2"/>
      <c r="E47" s="47" t="s">
        <v>61</v>
      </c>
      <c r="F47" s="55">
        <v>228204324.15659744</v>
      </c>
      <c r="G47" s="67">
        <v>0</v>
      </c>
      <c r="H47" s="55">
        <f>'[1]PAGOS 18'!$Q$120</f>
        <v>6224066.4000000004</v>
      </c>
      <c r="I47" s="43">
        <v>0</v>
      </c>
      <c r="J47" s="55">
        <f t="shared" si="2"/>
        <v>221980257.75659743</v>
      </c>
      <c r="K47" s="55">
        <f>'[1]PAGOS 18'!$Q$121</f>
        <v>4060890.8</v>
      </c>
      <c r="L47" s="55">
        <f>'[1]PAGOS 18'!$Q$122</f>
        <v>0</v>
      </c>
    </row>
    <row r="48" spans="2:12" ht="15.75" x14ac:dyDescent="0.25">
      <c r="B48" s="7"/>
      <c r="C48" s="2"/>
      <c r="D48" s="2"/>
      <c r="E48" s="47" t="s">
        <v>61</v>
      </c>
      <c r="F48" s="55">
        <v>948166692.61999989</v>
      </c>
      <c r="G48" s="67">
        <v>0</v>
      </c>
      <c r="H48" s="55">
        <f>'[1]PAGOS 18'!$Q$126+8465774.06</f>
        <v>33863096.240000002</v>
      </c>
      <c r="I48" s="43">
        <v>0</v>
      </c>
      <c r="J48" s="55">
        <f t="shared" si="2"/>
        <v>914303596.37999988</v>
      </c>
      <c r="K48" s="55">
        <f>'[1]PAGOS 18'!$Q$127</f>
        <v>21966526.189999998</v>
      </c>
      <c r="L48" s="55">
        <f>'[1]PAGOS 18'!$Q$128</f>
        <v>104420.88</v>
      </c>
    </row>
    <row r="49" spans="1:13" ht="15.75" x14ac:dyDescent="0.25">
      <c r="A49" s="1"/>
      <c r="B49" s="7"/>
      <c r="C49" s="2"/>
      <c r="D49" s="2"/>
      <c r="E49" s="47" t="s">
        <v>61</v>
      </c>
      <c r="F49" s="55">
        <v>1246363634.8700001</v>
      </c>
      <c r="G49" s="67">
        <v>0</v>
      </c>
      <c r="H49" s="55">
        <f>'[1]PAGOS 18'!$Q$132+11148667.17</f>
        <v>44594668.68</v>
      </c>
      <c r="I49" s="43">
        <v>0</v>
      </c>
      <c r="J49" s="55">
        <f t="shared" si="2"/>
        <v>1201768966.1900001</v>
      </c>
      <c r="K49" s="55">
        <f>'[1]PAGOS 18'!$Q$133</f>
        <v>26474032.560000002</v>
      </c>
      <c r="L49" s="55">
        <f>'[1]PAGOS 18'!$Q$134</f>
        <v>0</v>
      </c>
      <c r="M49" s="1"/>
    </row>
    <row r="50" spans="1:13" ht="15.75" x14ac:dyDescent="0.25">
      <c r="A50" s="1"/>
      <c r="B50" s="7"/>
      <c r="C50" s="2"/>
      <c r="D50" s="2"/>
      <c r="E50" s="47" t="s">
        <v>61</v>
      </c>
      <c r="F50" s="55">
        <v>1372659379.78</v>
      </c>
      <c r="G50" s="67">
        <v>0</v>
      </c>
      <c r="H50" s="55">
        <f>'[1]PAGOS 18'!$Q$168</f>
        <v>4870733.26</v>
      </c>
      <c r="I50" s="43">
        <v>0</v>
      </c>
      <c r="J50" s="55">
        <f t="shared" si="2"/>
        <v>1367788646.52</v>
      </c>
      <c r="K50" s="55">
        <f>'[1]PAGOS 18'!$Q$169</f>
        <v>30085486.989999998</v>
      </c>
      <c r="L50" s="55">
        <f>'[1]PAGOS 18'!$Q$170</f>
        <v>0</v>
      </c>
      <c r="M50" s="1"/>
    </row>
    <row r="51" spans="1:13" ht="15.75" x14ac:dyDescent="0.25">
      <c r="A51" s="1"/>
      <c r="B51" s="7"/>
      <c r="C51" s="2"/>
      <c r="D51" s="2"/>
      <c r="E51" s="47" t="s">
        <v>61</v>
      </c>
      <c r="F51" s="55">
        <v>1878532130.7</v>
      </c>
      <c r="G51" s="67">
        <v>0</v>
      </c>
      <c r="H51" s="55">
        <f>'[1]PAGOS 18'!$Q$174</f>
        <v>5162911.1100000003</v>
      </c>
      <c r="I51" s="43">
        <v>0</v>
      </c>
      <c r="J51" s="55">
        <f t="shared" si="2"/>
        <v>1873369219.5900002</v>
      </c>
      <c r="K51" s="55">
        <f>'[1]PAGOS 18'!$Q$175</f>
        <v>41723319.689999998</v>
      </c>
      <c r="L51" s="55">
        <f>'[1]PAGOS 18'!$Q$176</f>
        <v>0</v>
      </c>
      <c r="M51" s="1"/>
    </row>
    <row r="52" spans="1:13" ht="15.75" x14ac:dyDescent="0.25">
      <c r="A52" s="1"/>
      <c r="B52" s="7"/>
      <c r="C52" s="2"/>
      <c r="D52" s="2"/>
      <c r="E52" s="47" t="s">
        <v>61</v>
      </c>
      <c r="F52" s="55">
        <v>909679139.02999997</v>
      </c>
      <c r="G52" s="67">
        <v>0</v>
      </c>
      <c r="H52" s="55">
        <f>'[1]PAGOS 18'!$Q$180</f>
        <v>12461358.060000001</v>
      </c>
      <c r="I52" s="43">
        <v>0</v>
      </c>
      <c r="J52" s="55">
        <f t="shared" si="2"/>
        <v>897217780.97000003</v>
      </c>
      <c r="K52" s="55">
        <f>'[1]PAGOS 18'!$Q$181</f>
        <v>17890547.91</v>
      </c>
      <c r="L52" s="55">
        <f>'[1]PAGOS 18'!$Q$182</f>
        <v>0</v>
      </c>
      <c r="M52" s="1"/>
    </row>
    <row r="53" spans="1:13" ht="15.75" x14ac:dyDescent="0.25">
      <c r="A53" s="1"/>
      <c r="B53" s="7"/>
      <c r="C53" s="2"/>
      <c r="D53" s="2"/>
      <c r="E53" s="47" t="s">
        <v>61</v>
      </c>
      <c r="F53" s="55">
        <v>420000000</v>
      </c>
      <c r="G53" s="67">
        <v>0</v>
      </c>
      <c r="H53" s="55">
        <f>'[1]PAGOS 18'!$Q$198+41352</f>
        <v>168535</v>
      </c>
      <c r="I53" s="43">
        <v>0</v>
      </c>
      <c r="J53" s="55">
        <f t="shared" si="2"/>
        <v>419831465</v>
      </c>
      <c r="K53" s="55">
        <f>'[1]PAGOS 18'!$Q$199</f>
        <v>9181802.4400000013</v>
      </c>
      <c r="L53" s="55">
        <f>'[1]PAGOS 18'!$Q$200</f>
        <v>0</v>
      </c>
      <c r="M53" s="1"/>
    </row>
    <row r="54" spans="1:13" ht="15.75" x14ac:dyDescent="0.25">
      <c r="A54" s="1"/>
      <c r="B54" s="7"/>
      <c r="C54" s="2"/>
      <c r="D54" s="2"/>
      <c r="E54" s="47"/>
      <c r="F54" s="46"/>
      <c r="G54" s="46"/>
      <c r="H54" s="46"/>
      <c r="I54" s="46"/>
      <c r="J54" s="53"/>
      <c r="K54" s="53"/>
      <c r="L54" s="46"/>
      <c r="M54" s="1"/>
    </row>
    <row r="55" spans="1:13" ht="15.75" x14ac:dyDescent="0.25">
      <c r="A55" s="1"/>
      <c r="B55" s="7"/>
      <c r="C55" s="2"/>
      <c r="D55" s="2" t="s">
        <v>26</v>
      </c>
      <c r="E55" s="31"/>
      <c r="F55" s="43" t="s">
        <v>51</v>
      </c>
      <c r="G55" s="43" t="s">
        <v>51</v>
      </c>
      <c r="H55" s="43" t="s">
        <v>51</v>
      </c>
      <c r="I55" s="43" t="s">
        <v>51</v>
      </c>
      <c r="J55" s="43" t="s">
        <v>51</v>
      </c>
      <c r="K55" s="43" t="s">
        <v>51</v>
      </c>
      <c r="L55" s="43" t="s">
        <v>51</v>
      </c>
      <c r="M55" s="1"/>
    </row>
    <row r="56" spans="1:13" ht="15.75" x14ac:dyDescent="0.25">
      <c r="A56" s="1"/>
      <c r="B56" s="7"/>
      <c r="C56" s="2"/>
      <c r="D56" s="2"/>
      <c r="E56" s="47" t="s">
        <v>17</v>
      </c>
      <c r="F56" s="43" t="s">
        <v>51</v>
      </c>
      <c r="G56" s="43" t="s">
        <v>51</v>
      </c>
      <c r="H56" s="43" t="s">
        <v>51</v>
      </c>
      <c r="I56" s="43" t="s">
        <v>51</v>
      </c>
      <c r="J56" s="43" t="s">
        <v>51</v>
      </c>
      <c r="K56" s="43" t="s">
        <v>51</v>
      </c>
      <c r="L56" s="43" t="s">
        <v>51</v>
      </c>
      <c r="M56" s="1"/>
    </row>
    <row r="57" spans="1:13" ht="15.75" x14ac:dyDescent="0.25">
      <c r="A57" s="1"/>
      <c r="B57" s="7"/>
      <c r="C57" s="2"/>
      <c r="D57" s="2"/>
      <c r="E57" s="47" t="s">
        <v>18</v>
      </c>
      <c r="F57" s="43" t="s">
        <v>51</v>
      </c>
      <c r="G57" s="43" t="s">
        <v>51</v>
      </c>
      <c r="H57" s="43" t="s">
        <v>51</v>
      </c>
      <c r="I57" s="43" t="s">
        <v>51</v>
      </c>
      <c r="J57" s="43" t="s">
        <v>51</v>
      </c>
      <c r="K57" s="43" t="s">
        <v>51</v>
      </c>
      <c r="L57" s="43" t="s">
        <v>51</v>
      </c>
      <c r="M57" s="1"/>
    </row>
    <row r="58" spans="1:13" ht="15.75" x14ac:dyDescent="0.25">
      <c r="A58" s="1"/>
      <c r="B58" s="7"/>
      <c r="C58" s="2"/>
      <c r="D58" s="2"/>
      <c r="E58" s="47" t="s">
        <v>19</v>
      </c>
      <c r="F58" s="43" t="s">
        <v>51</v>
      </c>
      <c r="G58" s="43" t="s">
        <v>51</v>
      </c>
      <c r="H58" s="43" t="s">
        <v>51</v>
      </c>
      <c r="I58" s="43" t="s">
        <v>51</v>
      </c>
      <c r="J58" s="43" t="s">
        <v>51</v>
      </c>
      <c r="K58" s="43" t="s">
        <v>51</v>
      </c>
      <c r="L58" s="43" t="s">
        <v>51</v>
      </c>
      <c r="M58" s="1"/>
    </row>
    <row r="59" spans="1:13" x14ac:dyDescent="0.25">
      <c r="A59" s="1"/>
      <c r="B59" s="7"/>
      <c r="C59" s="2"/>
      <c r="D59" s="2"/>
      <c r="E59" s="31"/>
      <c r="F59" s="38"/>
      <c r="G59" s="38"/>
      <c r="H59" s="38"/>
      <c r="I59" s="38"/>
      <c r="J59" s="38"/>
      <c r="K59" s="38"/>
      <c r="L59" s="38"/>
      <c r="M59" s="1"/>
    </row>
    <row r="60" spans="1:13" ht="15.75" x14ac:dyDescent="0.25">
      <c r="A60" s="1"/>
      <c r="B60" s="7"/>
      <c r="C60" s="2"/>
      <c r="D60" s="2" t="s">
        <v>27</v>
      </c>
      <c r="E60" s="31"/>
      <c r="F60" s="43" t="s">
        <v>51</v>
      </c>
      <c r="G60" s="43" t="s">
        <v>51</v>
      </c>
      <c r="H60" s="43" t="s">
        <v>51</v>
      </c>
      <c r="I60" s="43" t="s">
        <v>51</v>
      </c>
      <c r="J60" s="43" t="s">
        <v>51</v>
      </c>
      <c r="K60" s="43" t="s">
        <v>51</v>
      </c>
      <c r="L60" s="43" t="s">
        <v>51</v>
      </c>
      <c r="M60" s="1"/>
    </row>
    <row r="61" spans="1:13" ht="20.25" customHeight="1" x14ac:dyDescent="0.25">
      <c r="A61" s="1"/>
      <c r="B61" s="7"/>
      <c r="C61" s="2"/>
      <c r="D61" s="2"/>
      <c r="E61" s="52" t="s">
        <v>28</v>
      </c>
      <c r="F61" s="43" t="s">
        <v>51</v>
      </c>
      <c r="G61" s="43" t="s">
        <v>51</v>
      </c>
      <c r="H61" s="43" t="s">
        <v>51</v>
      </c>
      <c r="I61" s="43" t="s">
        <v>51</v>
      </c>
      <c r="J61" s="43" t="s">
        <v>51</v>
      </c>
      <c r="K61" s="43" t="s">
        <v>51</v>
      </c>
      <c r="L61" s="43" t="s">
        <v>51</v>
      </c>
      <c r="M61" s="1"/>
    </row>
    <row r="62" spans="1:13" ht="13.5" customHeight="1" x14ac:dyDescent="0.25">
      <c r="A62" s="1"/>
      <c r="B62" s="7"/>
      <c r="C62" s="2"/>
      <c r="D62" s="2"/>
      <c r="E62" s="52" t="s">
        <v>29</v>
      </c>
      <c r="F62" s="43" t="s">
        <v>51</v>
      </c>
      <c r="G62" s="43" t="s">
        <v>51</v>
      </c>
      <c r="H62" s="43" t="s">
        <v>51</v>
      </c>
      <c r="I62" s="43" t="s">
        <v>51</v>
      </c>
      <c r="J62" s="43" t="s">
        <v>51</v>
      </c>
      <c r="K62" s="43" t="s">
        <v>51</v>
      </c>
      <c r="L62" s="43" t="s">
        <v>51</v>
      </c>
      <c r="M62" s="1"/>
    </row>
    <row r="63" spans="1:13" ht="18" customHeight="1" x14ac:dyDescent="0.25">
      <c r="A63" s="1"/>
      <c r="B63" s="7"/>
      <c r="C63" s="2"/>
      <c r="D63" s="2"/>
      <c r="E63" s="52" t="s">
        <v>30</v>
      </c>
      <c r="F63" s="43" t="s">
        <v>51</v>
      </c>
      <c r="G63" s="43" t="s">
        <v>51</v>
      </c>
      <c r="H63" s="43" t="s">
        <v>51</v>
      </c>
      <c r="I63" s="43" t="s">
        <v>51</v>
      </c>
      <c r="J63" s="43" t="s">
        <v>51</v>
      </c>
      <c r="K63" s="43" t="s">
        <v>51</v>
      </c>
      <c r="L63" s="43" t="s">
        <v>51</v>
      </c>
      <c r="M63" s="1"/>
    </row>
    <row r="64" spans="1:13" ht="15.75" x14ac:dyDescent="0.25">
      <c r="A64" s="1"/>
      <c r="B64" s="33" t="s">
        <v>31</v>
      </c>
      <c r="C64" s="34"/>
      <c r="D64" s="34"/>
      <c r="E64" s="35"/>
      <c r="F64" s="46"/>
      <c r="G64" s="46"/>
      <c r="H64" s="46"/>
      <c r="I64" s="46"/>
      <c r="J64" s="46"/>
      <c r="K64" s="60"/>
      <c r="L64" s="46"/>
      <c r="M64" s="1"/>
    </row>
    <row r="65" spans="1:13" x14ac:dyDescent="0.25">
      <c r="A65" s="1"/>
      <c r="B65" s="7"/>
      <c r="C65" s="2"/>
      <c r="D65" s="2"/>
      <c r="E65" s="31"/>
      <c r="F65" s="38"/>
      <c r="G65" s="38"/>
      <c r="H65" s="38"/>
      <c r="I65" s="38"/>
      <c r="J65" s="38"/>
      <c r="K65" s="59"/>
      <c r="L65" s="38"/>
      <c r="M65" s="1"/>
    </row>
    <row r="66" spans="1:13" ht="15.75" x14ac:dyDescent="0.25">
      <c r="A66" s="1"/>
      <c r="B66" s="33" t="s">
        <v>32</v>
      </c>
      <c r="C66" s="34"/>
      <c r="D66" s="34"/>
      <c r="E66" s="35"/>
      <c r="F66" s="46"/>
      <c r="G66" s="46"/>
      <c r="H66" s="46"/>
      <c r="I66" s="46"/>
      <c r="J66" s="46"/>
      <c r="K66" s="53"/>
      <c r="L66" s="46"/>
      <c r="M66" s="1"/>
    </row>
    <row r="67" spans="1:13" x14ac:dyDescent="0.25">
      <c r="A67" s="1"/>
      <c r="B67" s="7"/>
      <c r="C67" s="2"/>
      <c r="D67" s="2"/>
      <c r="E67" s="6"/>
      <c r="F67" s="38"/>
      <c r="G67" s="38"/>
      <c r="H67" s="38"/>
      <c r="I67" s="38"/>
      <c r="J67" s="38"/>
      <c r="K67" s="59"/>
      <c r="L67" s="38"/>
      <c r="M67" s="1"/>
    </row>
    <row r="68" spans="1:13" ht="17.25" x14ac:dyDescent="0.25">
      <c r="A68" s="1"/>
      <c r="B68" s="33" t="s">
        <v>33</v>
      </c>
      <c r="C68" s="34"/>
      <c r="D68" s="34"/>
      <c r="E68" s="35"/>
      <c r="F68" s="46"/>
      <c r="G68" s="46"/>
      <c r="H68" s="46"/>
      <c r="I68" s="46"/>
      <c r="J68" s="46"/>
      <c r="K68" s="53"/>
      <c r="L68" s="46"/>
      <c r="M68" s="1"/>
    </row>
    <row r="69" spans="1:13" ht="15.75" x14ac:dyDescent="0.25">
      <c r="A69" s="1"/>
      <c r="B69" s="7"/>
      <c r="C69" s="44" t="s">
        <v>34</v>
      </c>
      <c r="D69" s="2"/>
      <c r="E69" s="27"/>
      <c r="F69" s="46">
        <v>0</v>
      </c>
      <c r="G69" s="43" t="s">
        <v>51</v>
      </c>
      <c r="H69" s="46">
        <v>0</v>
      </c>
      <c r="I69" s="43" t="s">
        <v>51</v>
      </c>
      <c r="J69" s="43" t="s">
        <v>51</v>
      </c>
      <c r="K69" s="43" t="s">
        <v>51</v>
      </c>
      <c r="L69" s="43" t="s">
        <v>51</v>
      </c>
      <c r="M69" s="1"/>
    </row>
    <row r="70" spans="1:13" ht="15.75" x14ac:dyDescent="0.25">
      <c r="A70" s="1"/>
      <c r="B70" s="7"/>
      <c r="C70" s="44" t="s">
        <v>34</v>
      </c>
      <c r="D70" s="2"/>
      <c r="E70" s="27"/>
      <c r="F70" s="46">
        <v>0</v>
      </c>
      <c r="G70" s="43" t="s">
        <v>51</v>
      </c>
      <c r="H70" s="46">
        <v>0</v>
      </c>
      <c r="I70" s="43" t="s">
        <v>51</v>
      </c>
      <c r="J70" s="43" t="s">
        <v>51</v>
      </c>
      <c r="K70" s="43" t="s">
        <v>51</v>
      </c>
      <c r="L70" s="43" t="s">
        <v>51</v>
      </c>
      <c r="M70" s="1"/>
    </row>
    <row r="71" spans="1:13" ht="15.75" x14ac:dyDescent="0.25">
      <c r="A71" s="1"/>
      <c r="B71" s="7"/>
      <c r="C71" s="44"/>
      <c r="D71" s="2"/>
      <c r="E71" s="27"/>
      <c r="F71" s="46"/>
      <c r="G71" s="46"/>
      <c r="H71" s="46"/>
      <c r="I71" s="46"/>
      <c r="J71" s="46"/>
      <c r="K71" s="53"/>
      <c r="L71" s="46"/>
      <c r="M71" s="1"/>
    </row>
    <row r="72" spans="1:13" x14ac:dyDescent="0.25">
      <c r="A72" s="1"/>
      <c r="B72" s="7"/>
      <c r="C72" s="2"/>
      <c r="D72" s="2"/>
      <c r="E72" s="40"/>
      <c r="F72" s="39"/>
      <c r="G72" s="39"/>
      <c r="H72" s="39"/>
      <c r="I72" s="39"/>
      <c r="J72" s="39"/>
      <c r="K72" s="61"/>
      <c r="L72" s="39"/>
      <c r="M72" s="1"/>
    </row>
    <row r="73" spans="1:13" ht="17.25" x14ac:dyDescent="0.25">
      <c r="A73" s="1"/>
      <c r="B73" s="33" t="s">
        <v>35</v>
      </c>
      <c r="C73" s="34"/>
      <c r="D73" s="34"/>
      <c r="E73" s="35"/>
      <c r="F73" s="46"/>
      <c r="G73" s="46"/>
      <c r="H73" s="46"/>
      <c r="I73" s="46"/>
      <c r="J73" s="46"/>
      <c r="K73" s="53"/>
      <c r="L73" s="46"/>
      <c r="M73" s="1"/>
    </row>
    <row r="74" spans="1:13" ht="15.75" x14ac:dyDescent="0.25">
      <c r="A74" s="1"/>
      <c r="B74" s="33"/>
      <c r="C74" s="34"/>
      <c r="D74" s="34"/>
      <c r="E74" s="35"/>
      <c r="F74" s="46"/>
      <c r="G74" s="46"/>
      <c r="H74" s="46"/>
      <c r="I74" s="46"/>
      <c r="J74" s="46"/>
      <c r="K74" s="53"/>
      <c r="L74" s="46"/>
      <c r="M74" s="1"/>
    </row>
    <row r="75" spans="1:13" ht="15.75" x14ac:dyDescent="0.25">
      <c r="A75" s="1"/>
      <c r="B75" s="7"/>
      <c r="C75" s="57"/>
      <c r="D75" s="2"/>
      <c r="E75" s="55">
        <v>339040106.45999998</v>
      </c>
      <c r="F75" s="55">
        <v>995600150</v>
      </c>
      <c r="G75" s="43">
        <v>0</v>
      </c>
      <c r="H75" s="46">
        <v>0</v>
      </c>
      <c r="I75" s="43">
        <v>0</v>
      </c>
      <c r="J75" s="55">
        <f>F75+G75-H75+I75</f>
        <v>995600150</v>
      </c>
      <c r="K75" s="55">
        <f>'[1]PAGOS 18'!$Q$139</f>
        <v>19249157.369999997</v>
      </c>
      <c r="L75" s="43">
        <v>0</v>
      </c>
      <c r="M75" s="1"/>
    </row>
    <row r="76" spans="1:13" ht="15.75" x14ac:dyDescent="0.25">
      <c r="A76" s="1"/>
      <c r="B76" s="7"/>
      <c r="C76" s="54"/>
      <c r="D76" s="2"/>
      <c r="E76" s="55">
        <v>96736534.049999997</v>
      </c>
      <c r="F76" s="55">
        <v>300000000</v>
      </c>
      <c r="G76" s="43">
        <v>0</v>
      </c>
      <c r="H76" s="46">
        <v>0</v>
      </c>
      <c r="I76" s="43">
        <v>0</v>
      </c>
      <c r="J76" s="55">
        <f t="shared" ref="J76:J81" si="3">F76+G76-H76+I76</f>
        <v>300000000</v>
      </c>
      <c r="K76" s="55">
        <f>'[1]PAGOS 18'!$Q$145</f>
        <v>6202500</v>
      </c>
      <c r="L76" s="43">
        <v>0</v>
      </c>
      <c r="M76" s="1"/>
    </row>
    <row r="77" spans="1:13" ht="15.75" x14ac:dyDescent="0.25">
      <c r="A77" s="1"/>
      <c r="B77" s="7"/>
      <c r="C77" s="56"/>
      <c r="D77" s="2"/>
      <c r="E77" s="55">
        <v>86768909.230000034</v>
      </c>
      <c r="F77" s="55">
        <v>299888355</v>
      </c>
      <c r="G77" s="43">
        <v>0</v>
      </c>
      <c r="H77" s="46">
        <v>0</v>
      </c>
      <c r="I77" s="43">
        <v>0</v>
      </c>
      <c r="J77" s="55">
        <f t="shared" si="3"/>
        <v>299888355</v>
      </c>
      <c r="K77" s="55">
        <f>'[1]PAGOS 18'!$Q$151</f>
        <v>6123271.3100000005</v>
      </c>
      <c r="L77" s="43">
        <v>0</v>
      </c>
      <c r="M77" s="1"/>
    </row>
    <row r="78" spans="1:13" ht="15.75" x14ac:dyDescent="0.25">
      <c r="A78" s="1"/>
      <c r="B78" s="7"/>
      <c r="C78" s="54"/>
      <c r="D78" s="2"/>
      <c r="E78" s="55">
        <v>59237107.760000005</v>
      </c>
      <c r="F78" s="55">
        <v>211994864</v>
      </c>
      <c r="G78" s="43">
        <v>0</v>
      </c>
      <c r="H78" s="46">
        <v>0</v>
      </c>
      <c r="I78" s="43">
        <v>0</v>
      </c>
      <c r="J78" s="55">
        <f t="shared" si="3"/>
        <v>211994864</v>
      </c>
      <c r="K78" s="55">
        <f>'[1]PAGOS 18'!$Q$157</f>
        <v>4312953.03</v>
      </c>
      <c r="L78" s="43">
        <v>0</v>
      </c>
      <c r="M78" s="1"/>
    </row>
    <row r="79" spans="1:13" ht="15.75" x14ac:dyDescent="0.25">
      <c r="A79" s="1"/>
      <c r="B79" s="7"/>
      <c r="C79" s="56"/>
      <c r="D79" s="2"/>
      <c r="E79" s="55">
        <v>136430452.40000001</v>
      </c>
      <c r="F79" s="55">
        <v>500379494</v>
      </c>
      <c r="G79" s="43">
        <v>0</v>
      </c>
      <c r="H79" s="46">
        <v>0</v>
      </c>
      <c r="I79" s="43">
        <v>0</v>
      </c>
      <c r="J79" s="55">
        <f t="shared" si="3"/>
        <v>500379494</v>
      </c>
      <c r="K79" s="55">
        <f>'[1]PAGOS 18'!$Q$163</f>
        <v>10149453.66</v>
      </c>
      <c r="L79" s="43">
        <v>0</v>
      </c>
      <c r="M79" s="1"/>
    </row>
    <row r="80" spans="1:13" ht="15.75" x14ac:dyDescent="0.25">
      <c r="A80" s="1"/>
      <c r="B80" s="7"/>
      <c r="C80" s="54"/>
      <c r="D80" s="2"/>
      <c r="E80" s="55">
        <v>21165450.650000002</v>
      </c>
      <c r="F80" s="55">
        <v>86788886</v>
      </c>
      <c r="G80" s="43">
        <v>0</v>
      </c>
      <c r="H80" s="46">
        <v>0</v>
      </c>
      <c r="I80" s="43">
        <v>0</v>
      </c>
      <c r="J80" s="55">
        <f t="shared" si="3"/>
        <v>86788886</v>
      </c>
      <c r="K80" s="55">
        <f>'[1]PAGOS 18'!$Q$187</f>
        <v>1841735.81</v>
      </c>
      <c r="L80" s="43">
        <v>0</v>
      </c>
      <c r="M80" s="1"/>
    </row>
    <row r="81" spans="1:13" ht="15.75" x14ac:dyDescent="0.25">
      <c r="A81" s="1"/>
      <c r="B81" s="7"/>
      <c r="C81" s="54"/>
      <c r="D81" s="2"/>
      <c r="E81" s="55">
        <v>13568338.75</v>
      </c>
      <c r="F81" s="55">
        <v>56000000</v>
      </c>
      <c r="G81" s="43">
        <v>0</v>
      </c>
      <c r="H81" s="46">
        <v>0</v>
      </c>
      <c r="I81" s="43">
        <v>0</v>
      </c>
      <c r="J81" s="55">
        <f t="shared" si="3"/>
        <v>56000000</v>
      </c>
      <c r="K81" s="55">
        <f>'[1]PAGOS 18'!$Q$193</f>
        <v>1230599.99</v>
      </c>
      <c r="L81" s="43">
        <v>0</v>
      </c>
      <c r="M81" s="1"/>
    </row>
    <row r="82" spans="1:13" x14ac:dyDescent="0.25">
      <c r="A82" s="1"/>
      <c r="B82" s="8"/>
      <c r="C82" s="9"/>
      <c r="D82" s="9"/>
      <c r="E82" s="41"/>
      <c r="F82" s="42"/>
      <c r="G82" s="42"/>
      <c r="H82" s="42"/>
      <c r="I82" s="42"/>
      <c r="J82" s="42"/>
      <c r="K82" s="62"/>
      <c r="L82" s="42"/>
      <c r="M82" s="1"/>
    </row>
    <row r="83" spans="1:13" x14ac:dyDescent="0.25">
      <c r="A83" s="1"/>
      <c r="B83" s="2"/>
      <c r="C83" s="2"/>
      <c r="D83" s="2"/>
      <c r="E83" s="1"/>
      <c r="F83" s="1"/>
      <c r="G83" s="1"/>
      <c r="H83" s="1"/>
      <c r="I83" s="1"/>
      <c r="J83" s="1"/>
      <c r="K83" s="1"/>
      <c r="L83" s="1"/>
      <c r="M83" s="1"/>
    </row>
    <row r="84" spans="1:13" ht="21.75" customHeight="1" x14ac:dyDescent="0.25">
      <c r="A84" s="1"/>
      <c r="B84" s="10">
        <v>1</v>
      </c>
      <c r="C84" s="2"/>
      <c r="D84" s="2"/>
      <c r="E84" s="84" t="s">
        <v>36</v>
      </c>
      <c r="F84" s="84"/>
      <c r="G84" s="84"/>
      <c r="H84" s="84"/>
      <c r="I84" s="84"/>
      <c r="J84" s="84"/>
      <c r="K84" s="84"/>
      <c r="L84" s="84"/>
      <c r="M84" s="1"/>
    </row>
    <row r="85" spans="1:13" ht="19.5" customHeight="1" x14ac:dyDescent="0.25">
      <c r="A85" s="1"/>
      <c r="B85" s="10">
        <v>2</v>
      </c>
      <c r="C85" s="2"/>
      <c r="D85" s="2"/>
      <c r="E85" s="72" t="s">
        <v>37</v>
      </c>
      <c r="F85" s="72"/>
      <c r="G85" s="72"/>
      <c r="H85" s="72"/>
      <c r="I85" s="72"/>
      <c r="J85" s="72"/>
      <c r="K85" s="72"/>
      <c r="L85" s="72"/>
      <c r="M85" s="1"/>
    </row>
    <row r="86" spans="1:13" x14ac:dyDescent="0.25">
      <c r="A86" s="1"/>
      <c r="B86" s="2"/>
      <c r="C86" s="2"/>
      <c r="D86" s="2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2"/>
      <c r="C87" s="2"/>
      <c r="D87" s="2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2"/>
      <c r="C88" s="2"/>
      <c r="D88" s="2"/>
      <c r="E88" s="1"/>
      <c r="F88" s="1"/>
      <c r="G88" s="1"/>
      <c r="H88" s="1"/>
      <c r="I88" s="1"/>
      <c r="J88" s="1"/>
      <c r="K88" s="1"/>
      <c r="L88" s="1"/>
      <c r="M88" s="1"/>
    </row>
    <row r="89" spans="1:13" ht="30" x14ac:dyDescent="0.25">
      <c r="A89" s="1"/>
      <c r="B89" s="73" t="s">
        <v>38</v>
      </c>
      <c r="C89" s="74"/>
      <c r="D89" s="29"/>
      <c r="E89" s="24" t="s">
        <v>39</v>
      </c>
      <c r="F89" s="24" t="s">
        <v>40</v>
      </c>
      <c r="G89" s="24" t="s">
        <v>41</v>
      </c>
      <c r="H89" s="24" t="s">
        <v>42</v>
      </c>
      <c r="I89" s="24" t="s">
        <v>43</v>
      </c>
      <c r="J89" s="7"/>
      <c r="K89" s="2"/>
      <c r="L89" s="5"/>
      <c r="M89" s="1"/>
    </row>
    <row r="90" spans="1:13" x14ac:dyDescent="0.25">
      <c r="A90" s="1"/>
      <c r="B90" s="75"/>
      <c r="C90" s="76"/>
      <c r="D90" s="28"/>
      <c r="E90" s="11" t="s">
        <v>44</v>
      </c>
      <c r="F90" s="11" t="s">
        <v>45</v>
      </c>
      <c r="G90" s="11" t="s">
        <v>46</v>
      </c>
      <c r="H90" s="11" t="s">
        <v>47</v>
      </c>
      <c r="I90" s="11" t="s">
        <v>48</v>
      </c>
      <c r="J90" s="7"/>
      <c r="K90" s="12"/>
      <c r="L90" s="13"/>
      <c r="M90" s="1"/>
    </row>
    <row r="91" spans="1:13" x14ac:dyDescent="0.25">
      <c r="A91" s="1"/>
      <c r="B91" s="77"/>
      <c r="C91" s="78"/>
      <c r="D91" s="30"/>
      <c r="E91" s="14"/>
      <c r="F91" s="15" t="s">
        <v>49</v>
      </c>
      <c r="G91" s="16"/>
      <c r="H91" s="15"/>
      <c r="I91" s="14"/>
      <c r="J91" s="7"/>
      <c r="K91" s="17"/>
      <c r="L91" s="17"/>
      <c r="M91" s="1"/>
    </row>
    <row r="92" spans="1:13" ht="15.75" x14ac:dyDescent="0.25">
      <c r="A92" s="1"/>
      <c r="B92" s="18" t="s">
        <v>50</v>
      </c>
      <c r="C92" s="19"/>
      <c r="D92" s="19"/>
      <c r="E92" s="48"/>
      <c r="F92" s="48"/>
      <c r="G92" s="49"/>
      <c r="H92" s="48"/>
      <c r="I92" s="48"/>
      <c r="J92" s="7"/>
      <c r="K92" s="20"/>
      <c r="L92" s="20"/>
      <c r="M92" s="1"/>
    </row>
    <row r="93" spans="1:13" ht="15.75" x14ac:dyDescent="0.25">
      <c r="A93" s="66"/>
      <c r="B93" s="18"/>
      <c r="C93" s="44" t="s">
        <v>62</v>
      </c>
      <c r="D93" s="19"/>
      <c r="E93" s="63">
        <v>10100000</v>
      </c>
      <c r="F93" s="43" t="s">
        <v>63</v>
      </c>
      <c r="G93" s="71" t="s">
        <v>73</v>
      </c>
      <c r="H93" s="43"/>
      <c r="I93" s="43"/>
      <c r="J93" s="7"/>
      <c r="K93" s="20"/>
      <c r="L93" s="20"/>
      <c r="M93" s="66"/>
    </row>
    <row r="94" spans="1:13" ht="15.75" x14ac:dyDescent="0.25">
      <c r="A94" s="64"/>
      <c r="B94" s="18"/>
      <c r="C94" s="44" t="s">
        <v>64</v>
      </c>
      <c r="D94" s="65"/>
      <c r="E94" s="63">
        <v>3598556</v>
      </c>
      <c r="F94" s="43" t="s">
        <v>67</v>
      </c>
      <c r="G94" s="71" t="s">
        <v>73</v>
      </c>
      <c r="H94" s="50"/>
      <c r="I94" s="50"/>
      <c r="J94" s="7"/>
      <c r="K94" s="20"/>
      <c r="L94" s="20"/>
      <c r="M94" s="64"/>
    </row>
    <row r="95" spans="1:13" ht="15.75" x14ac:dyDescent="0.25">
      <c r="A95" s="1"/>
      <c r="B95" s="7"/>
      <c r="C95" s="44" t="s">
        <v>65</v>
      </c>
      <c r="D95" s="44"/>
      <c r="E95" s="63">
        <v>150000000</v>
      </c>
      <c r="F95" s="43" t="s">
        <v>68</v>
      </c>
      <c r="G95" s="71" t="s">
        <v>74</v>
      </c>
      <c r="H95" s="43"/>
      <c r="I95" s="43"/>
      <c r="J95" s="7"/>
      <c r="K95" s="21"/>
      <c r="L95" s="22"/>
      <c r="M95" s="1"/>
    </row>
    <row r="96" spans="1:13" ht="15.75" x14ac:dyDescent="0.25">
      <c r="A96" s="64"/>
      <c r="B96" s="7"/>
      <c r="C96" s="44" t="s">
        <v>65</v>
      </c>
      <c r="D96" s="44"/>
      <c r="E96" s="63">
        <v>100000000</v>
      </c>
      <c r="F96" s="43" t="s">
        <v>69</v>
      </c>
      <c r="G96" s="71" t="s">
        <v>75</v>
      </c>
      <c r="H96" s="43"/>
      <c r="I96" s="43"/>
      <c r="J96" s="7"/>
      <c r="K96" s="21"/>
      <c r="L96" s="22"/>
      <c r="M96" s="64"/>
    </row>
    <row r="97" spans="1:13" ht="15.75" x14ac:dyDescent="0.25">
      <c r="A97" s="1"/>
      <c r="B97" s="7"/>
      <c r="C97" s="44" t="s">
        <v>65</v>
      </c>
      <c r="D97" s="44"/>
      <c r="E97" s="63">
        <v>150000000</v>
      </c>
      <c r="F97" s="43" t="s">
        <v>70</v>
      </c>
      <c r="G97" s="71" t="s">
        <v>76</v>
      </c>
      <c r="H97" s="58"/>
      <c r="I97" s="43"/>
      <c r="J97" s="7"/>
      <c r="K97" s="21"/>
      <c r="L97" s="22"/>
      <c r="M97" s="1"/>
    </row>
    <row r="98" spans="1:13" ht="15.75" x14ac:dyDescent="0.25">
      <c r="A98" s="1"/>
      <c r="B98" s="7"/>
      <c r="C98" s="44" t="s">
        <v>65</v>
      </c>
      <c r="D98" s="2"/>
      <c r="E98" s="63">
        <v>40000000</v>
      </c>
      <c r="F98" s="43" t="s">
        <v>71</v>
      </c>
      <c r="G98" s="71" t="s">
        <v>75</v>
      </c>
      <c r="H98" s="50"/>
      <c r="I98" s="50"/>
      <c r="J98" s="7"/>
      <c r="K98" s="23"/>
      <c r="L98" s="23"/>
      <c r="M98" s="1"/>
    </row>
    <row r="99" spans="1:13" ht="15.75" x14ac:dyDescent="0.25">
      <c r="A99" s="1"/>
      <c r="B99" s="7"/>
      <c r="C99" s="44" t="s">
        <v>66</v>
      </c>
      <c r="D99" s="2"/>
      <c r="E99" s="63">
        <v>35000000</v>
      </c>
      <c r="F99" s="43" t="s">
        <v>68</v>
      </c>
      <c r="G99" s="71" t="s">
        <v>77</v>
      </c>
      <c r="H99" s="50"/>
      <c r="I99" s="50"/>
      <c r="J99" s="7"/>
      <c r="K99" s="23"/>
      <c r="L99" s="23"/>
      <c r="M99" s="1"/>
    </row>
    <row r="100" spans="1:13" ht="15.75" x14ac:dyDescent="0.25">
      <c r="A100" s="68"/>
      <c r="B100" s="7"/>
      <c r="C100" s="44" t="s">
        <v>66</v>
      </c>
      <c r="D100" s="9"/>
      <c r="E100" s="63">
        <v>35000000</v>
      </c>
      <c r="F100" s="43" t="s">
        <v>72</v>
      </c>
      <c r="G100" s="71" t="s">
        <v>77</v>
      </c>
      <c r="H100" s="50"/>
      <c r="I100" s="50"/>
      <c r="J100" s="7"/>
      <c r="K100" s="23"/>
      <c r="L100" s="23"/>
      <c r="M100" s="68"/>
    </row>
    <row r="101" spans="1:13" x14ac:dyDescent="0.25">
      <c r="A101" s="1"/>
      <c r="B101" s="69"/>
      <c r="C101" s="70"/>
      <c r="D101" s="70"/>
      <c r="E101" s="70"/>
      <c r="F101" s="70"/>
      <c r="G101" s="51"/>
      <c r="H101" s="51"/>
      <c r="I101" s="51"/>
      <c r="J101" s="7"/>
      <c r="K101" s="23"/>
      <c r="L101" s="23"/>
      <c r="M101" s="1"/>
    </row>
    <row r="102" spans="1:13" x14ac:dyDescent="0.25">
      <c r="A102" s="1"/>
      <c r="B102" s="2"/>
      <c r="C102" s="2"/>
      <c r="D102" s="2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5">
      <c r="A103" s="1"/>
      <c r="B103" s="79" t="s">
        <v>52</v>
      </c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</row>
    <row r="104" spans="1:13" x14ac:dyDescent="0.25">
      <c r="A104" s="1"/>
      <c r="B104" s="79" t="s">
        <v>53</v>
      </c>
      <c r="C104" s="79"/>
      <c r="D104" s="79"/>
      <c r="E104" s="79"/>
      <c r="F104" s="79"/>
      <c r="G104" s="79"/>
      <c r="H104" s="79"/>
      <c r="I104" s="79"/>
      <c r="J104" s="79"/>
      <c r="K104" s="1"/>
      <c r="L104" s="1"/>
      <c r="M104" s="1"/>
    </row>
    <row r="105" spans="1:13" x14ac:dyDescent="0.25">
      <c r="A105" s="1"/>
      <c r="B105" s="80"/>
      <c r="C105" s="80"/>
      <c r="D105" s="80"/>
      <c r="E105" s="80"/>
      <c r="F105" s="80"/>
      <c r="G105" s="80"/>
      <c r="H105" s="80"/>
      <c r="I105" s="1"/>
      <c r="J105" s="1"/>
      <c r="K105" s="1"/>
      <c r="L105" s="1"/>
      <c r="M105" s="1"/>
    </row>
    <row r="106" spans="1:13" x14ac:dyDescent="0.25">
      <c r="A106" s="1"/>
      <c r="B106" s="2"/>
      <c r="C106" s="2"/>
      <c r="D106" s="2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25">
      <c r="A107" s="1"/>
      <c r="B107" s="2"/>
      <c r="C107" s="2"/>
      <c r="D107" s="2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25">
      <c r="A108" s="1"/>
      <c r="B108" s="2"/>
      <c r="C108" s="2"/>
      <c r="D108" s="2"/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25">
      <c r="A109" s="1"/>
      <c r="B109" s="2"/>
      <c r="C109" s="2"/>
      <c r="D109" s="2"/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25">
      <c r="A110" s="1"/>
      <c r="B110" s="2"/>
      <c r="C110" s="2"/>
      <c r="D110" s="2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25">
      <c r="A111" s="1"/>
      <c r="B111" s="2"/>
      <c r="C111" s="2"/>
      <c r="D111" s="2"/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25">
      <c r="A112" s="1"/>
      <c r="B112" s="2"/>
      <c r="C112" s="2"/>
      <c r="D112" s="2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25">
      <c r="A113" s="1"/>
      <c r="B113" s="2"/>
      <c r="C113" s="2"/>
      <c r="D113" s="2"/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25">
      <c r="A114" s="1"/>
      <c r="B114" s="2"/>
      <c r="C114" s="2"/>
      <c r="D114" s="2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25">
      <c r="A115" s="1"/>
      <c r="B115" s="2"/>
      <c r="C115" s="2"/>
      <c r="D115" s="2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25">
      <c r="A116" s="1"/>
      <c r="B116" s="2"/>
      <c r="C116" s="2"/>
      <c r="D116" s="2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25">
      <c r="A117" s="2"/>
      <c r="B117" s="2"/>
      <c r="C117" s="2"/>
      <c r="D117" s="2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25">
      <c r="A118" s="2"/>
      <c r="B118" s="2"/>
      <c r="C118" s="2"/>
      <c r="D118" s="2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25">
      <c r="A119" s="2"/>
      <c r="B119" s="2"/>
      <c r="C119" s="2"/>
      <c r="D119" s="2"/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25">
      <c r="A120" s="2"/>
      <c r="B120" s="2"/>
      <c r="C120" s="2"/>
      <c r="D120" s="2"/>
      <c r="E120" s="1"/>
      <c r="F120" s="1"/>
      <c r="G120" s="1"/>
      <c r="H120" s="1"/>
      <c r="I120" s="1"/>
      <c r="J120" s="1"/>
      <c r="K120" s="1"/>
      <c r="L120" s="1"/>
      <c r="M120" s="1"/>
    </row>
    <row r="121" spans="1:13" x14ac:dyDescent="0.25">
      <c r="A121" s="2"/>
      <c r="B121" s="2"/>
      <c r="C121" s="2"/>
      <c r="D121" s="2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25">
      <c r="A122" s="2"/>
      <c r="B122" s="2"/>
      <c r="C122" s="2"/>
      <c r="D122" s="2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25">
      <c r="A123" s="2"/>
      <c r="B123" s="2"/>
      <c r="C123" s="2"/>
      <c r="D123" s="2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25">
      <c r="A124" s="2"/>
      <c r="B124" s="2"/>
      <c r="C124" s="2"/>
      <c r="D124" s="2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25">
      <c r="A125" s="2"/>
      <c r="B125" s="2"/>
      <c r="C125" s="2"/>
      <c r="D125" s="2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25">
      <c r="A126" s="2"/>
      <c r="B126" s="2"/>
      <c r="C126" s="2"/>
      <c r="D126" s="2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25">
      <c r="A127" s="2"/>
      <c r="B127" s="2"/>
      <c r="C127" s="2"/>
      <c r="D127" s="2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25">
      <c r="A128" s="2"/>
      <c r="B128" s="2"/>
      <c r="C128" s="2"/>
      <c r="D128" s="2"/>
      <c r="E128" s="1"/>
      <c r="F128" s="1"/>
      <c r="G128" s="1"/>
      <c r="H128" s="1"/>
      <c r="I128" s="1"/>
      <c r="J128" s="1"/>
      <c r="K128" s="1"/>
      <c r="L128" s="1"/>
      <c r="M128" s="1"/>
    </row>
    <row r="129" spans="1:13" x14ac:dyDescent="0.25">
      <c r="A129" s="2"/>
      <c r="B129" s="2"/>
      <c r="C129" s="2"/>
      <c r="D129" s="2"/>
      <c r="E129" s="1"/>
      <c r="F129" s="1"/>
      <c r="G129" s="1"/>
      <c r="H129" s="1"/>
      <c r="I129" s="1"/>
      <c r="J129" s="1"/>
      <c r="K129" s="1"/>
      <c r="L129" s="1"/>
      <c r="M129" s="1"/>
    </row>
    <row r="130" spans="1:13" x14ac:dyDescent="0.25">
      <c r="A130" s="1"/>
      <c r="B130" s="2"/>
      <c r="C130" s="2"/>
      <c r="D130" s="2"/>
      <c r="E130" s="1"/>
      <c r="F130" s="1"/>
      <c r="G130" s="1"/>
      <c r="H130" s="1"/>
      <c r="I130" s="1"/>
      <c r="J130" s="1"/>
      <c r="K130" s="1"/>
      <c r="L130" s="1"/>
      <c r="M130" s="1"/>
    </row>
  </sheetData>
  <mergeCells count="12">
    <mergeCell ref="B9:E9"/>
    <mergeCell ref="E84:L84"/>
    <mergeCell ref="B5:L5"/>
    <mergeCell ref="B3:L3"/>
    <mergeCell ref="B6:L6"/>
    <mergeCell ref="B7:L7"/>
    <mergeCell ref="B8:L8"/>
    <mergeCell ref="E85:L85"/>
    <mergeCell ref="B89:C91"/>
    <mergeCell ref="B103:M103"/>
    <mergeCell ref="B104:J104"/>
    <mergeCell ref="B105:H10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</vt:lpstr>
    </vt:vector>
  </TitlesOfParts>
  <Company>Secretaría de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finanzas</dc:creator>
  <cp:lastModifiedBy>USUARIO</cp:lastModifiedBy>
  <dcterms:created xsi:type="dcterms:W3CDTF">2017-04-19T20:49:10Z</dcterms:created>
  <dcterms:modified xsi:type="dcterms:W3CDTF">2018-05-10T19:25:12Z</dcterms:modified>
</cp:coreProperties>
</file>